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Construction Consultancy\Nexa Estimating LLC\Nexa Samples\Electrical NEXA\"/>
    </mc:Choice>
  </mc:AlternateContent>
  <xr:revisionPtr revIDLastSave="0" documentId="8_{1329C31E-944B-4922-8BB0-092AF5B4EBA8}" xr6:coauthVersionLast="47" xr6:coauthVersionMax="47" xr10:uidLastSave="{00000000-0000-0000-0000-000000000000}"/>
  <bookViews>
    <workbookView xWindow="-108" yWindow="-108" windowWidth="23256" windowHeight="12456" firstSheet="2" activeTab="2" xr2:uid="{00000000-000D-0000-FFFF-FFFF00000000}"/>
  </bookViews>
  <sheets>
    <sheet name="Chart1" sheetId="14" state="hidden" r:id="rId1"/>
    <sheet name="Sheet1" sheetId="15" state="hidden" r:id="rId2"/>
    <sheet name="DETAILED ESTIMATE" sheetId="16" r:id="rId3"/>
    <sheet name="Sheet2" sheetId="17" state="hidden" r:id="rId4"/>
  </sheets>
  <definedNames>
    <definedName name="_xlnm.Print_Area" localSheetId="2">'DETAILED ESTIMATE'!$A$1:$N$185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6" i="16" l="1"/>
  <c r="I126" i="16" s="1"/>
  <c r="F127" i="16"/>
  <c r="I127" i="16" s="1"/>
  <c r="F128" i="16"/>
  <c r="I128" i="16" s="1"/>
  <c r="M126" i="16" l="1"/>
  <c r="M127" i="16"/>
  <c r="K126" i="16"/>
  <c r="M128" i="16"/>
  <c r="K127" i="16"/>
  <c r="K128" i="16"/>
  <c r="A170" i="16" l="1"/>
  <c r="A168" i="16"/>
  <c r="A161" i="16"/>
  <c r="A153" i="16"/>
  <c r="A138" i="16"/>
  <c r="A136" i="16"/>
  <c r="A131" i="16"/>
  <c r="A129" i="16"/>
  <c r="A119" i="16"/>
  <c r="A110" i="16"/>
  <c r="A108" i="16"/>
  <c r="A96" i="16"/>
  <c r="A64" i="16"/>
  <c r="A48" i="16"/>
  <c r="F175" i="16"/>
  <c r="F174" i="16"/>
  <c r="F173" i="16"/>
  <c r="F172" i="16"/>
  <c r="F171" i="16"/>
  <c r="F167" i="16"/>
  <c r="F166" i="16"/>
  <c r="F165" i="16"/>
  <c r="F164" i="16"/>
  <c r="F163" i="16"/>
  <c r="F162" i="16"/>
  <c r="F158" i="16"/>
  <c r="F157" i="16"/>
  <c r="F156" i="16"/>
  <c r="F155" i="16"/>
  <c r="F154" i="16"/>
  <c r="F150" i="16"/>
  <c r="F149" i="16"/>
  <c r="F148" i="16"/>
  <c r="F147" i="16"/>
  <c r="F146" i="16"/>
  <c r="F145" i="16"/>
  <c r="F144" i="16"/>
  <c r="F143" i="16"/>
  <c r="F142" i="16"/>
  <c r="F141" i="16"/>
  <c r="F140" i="16"/>
  <c r="F139" i="16"/>
  <c r="F135" i="16"/>
  <c r="F134" i="16"/>
  <c r="F133" i="16"/>
  <c r="F132" i="16"/>
  <c r="F125" i="16"/>
  <c r="F124" i="16"/>
  <c r="F123" i="16"/>
  <c r="F122" i="16"/>
  <c r="F121" i="16"/>
  <c r="F120" i="16"/>
  <c r="F116" i="16"/>
  <c r="F115" i="16"/>
  <c r="F114" i="16"/>
  <c r="F113" i="16"/>
  <c r="F112" i="16"/>
  <c r="F111" i="16"/>
  <c r="F107" i="16"/>
  <c r="F106" i="16"/>
  <c r="F105" i="16"/>
  <c r="F104" i="16"/>
  <c r="F103" i="16"/>
  <c r="F102" i="16"/>
  <c r="F101" i="16"/>
  <c r="F100" i="16"/>
  <c r="F99" i="16"/>
  <c r="F98" i="16"/>
  <c r="F97" i="16"/>
  <c r="F93" i="16"/>
  <c r="F92" i="16"/>
  <c r="F91" i="16"/>
  <c r="F90" i="16"/>
  <c r="F89" i="16"/>
  <c r="F88" i="16"/>
  <c r="F87" i="16"/>
  <c r="F86" i="16"/>
  <c r="F85" i="16"/>
  <c r="F84" i="16"/>
  <c r="F83" i="16"/>
  <c r="F82" i="16"/>
  <c r="F81" i="16"/>
  <c r="F80" i="16"/>
  <c r="F79" i="16"/>
  <c r="F78" i="16"/>
  <c r="F77" i="16"/>
  <c r="F76" i="16"/>
  <c r="F75" i="16"/>
  <c r="F74" i="16"/>
  <c r="F73" i="16"/>
  <c r="F72" i="16"/>
  <c r="F71" i="16"/>
  <c r="F70" i="16"/>
  <c r="F69" i="16"/>
  <c r="F68" i="16"/>
  <c r="F67" i="16"/>
  <c r="F66" i="16"/>
  <c r="F65" i="16"/>
  <c r="F61" i="16"/>
  <c r="M61" i="16" s="1"/>
  <c r="F60" i="16"/>
  <c r="F59" i="16"/>
  <c r="F58" i="16"/>
  <c r="F57" i="16"/>
  <c r="F56" i="16"/>
  <c r="F55" i="16"/>
  <c r="F54" i="16"/>
  <c r="F53" i="16"/>
  <c r="F52" i="16"/>
  <c r="F51" i="16"/>
  <c r="F50" i="16"/>
  <c r="F49" i="16"/>
  <c r="F45" i="16"/>
  <c r="F44" i="16"/>
  <c r="F43" i="16"/>
  <c r="F42" i="16"/>
  <c r="F41" i="16"/>
  <c r="F40" i="16"/>
  <c r="F39" i="16"/>
  <c r="F38" i="16"/>
  <c r="F37" i="16"/>
  <c r="F36" i="16"/>
  <c r="F35" i="16"/>
  <c r="F34" i="16"/>
  <c r="F33" i="16"/>
  <c r="F32" i="16"/>
  <c r="F31" i="16"/>
  <c r="F30" i="16"/>
  <c r="F29" i="16"/>
  <c r="F28" i="16"/>
  <c r="F27" i="16"/>
  <c r="F26" i="16"/>
  <c r="F25" i="16"/>
  <c r="F24" i="16"/>
  <c r="F23" i="16"/>
  <c r="F22" i="16"/>
  <c r="F21" i="16"/>
  <c r="F20" i="16"/>
  <c r="F19" i="16"/>
  <c r="F18" i="16"/>
  <c r="F17" i="16"/>
  <c r="F16" i="16"/>
  <c r="F15" i="16"/>
  <c r="F14" i="16"/>
  <c r="F13" i="16"/>
  <c r="F12" i="16"/>
  <c r="F11" i="16"/>
  <c r="M17" i="16" l="1"/>
  <c r="I17" i="16"/>
  <c r="K17" i="16"/>
  <c r="M29" i="16"/>
  <c r="I29" i="16"/>
  <c r="K29" i="16"/>
  <c r="M41" i="16"/>
  <c r="I41" i="16"/>
  <c r="K41" i="16"/>
  <c r="M56" i="16"/>
  <c r="I56" i="16"/>
  <c r="K56" i="16"/>
  <c r="M71" i="16"/>
  <c r="I71" i="16"/>
  <c r="K71" i="16"/>
  <c r="M83" i="16"/>
  <c r="I83" i="16"/>
  <c r="K83" i="16"/>
  <c r="M98" i="16"/>
  <c r="I98" i="16"/>
  <c r="K98" i="16"/>
  <c r="M113" i="16"/>
  <c r="K113" i="16"/>
  <c r="I113" i="16"/>
  <c r="M134" i="16"/>
  <c r="I134" i="16"/>
  <c r="K134" i="16"/>
  <c r="M149" i="16"/>
  <c r="K149" i="16"/>
  <c r="I149" i="16"/>
  <c r="M167" i="16"/>
  <c r="I167" i="16"/>
  <c r="K167" i="16"/>
  <c r="M30" i="16"/>
  <c r="K30" i="16"/>
  <c r="I30" i="16"/>
  <c r="M42" i="16"/>
  <c r="K42" i="16"/>
  <c r="I42" i="16"/>
  <c r="M76" i="16"/>
  <c r="I76" i="16"/>
  <c r="K76" i="16"/>
  <c r="M88" i="16"/>
  <c r="K88" i="16"/>
  <c r="I88" i="16"/>
  <c r="M103" i="16"/>
  <c r="I103" i="16"/>
  <c r="K103" i="16"/>
  <c r="M125" i="16"/>
  <c r="K125" i="16"/>
  <c r="I125" i="16"/>
  <c r="M142" i="16"/>
  <c r="K142" i="16"/>
  <c r="I142" i="16"/>
  <c r="M157" i="16"/>
  <c r="K157" i="16"/>
  <c r="I157" i="16"/>
  <c r="M175" i="16"/>
  <c r="I175" i="16"/>
  <c r="K175" i="16"/>
  <c r="M15" i="16"/>
  <c r="I15" i="16"/>
  <c r="K15" i="16"/>
  <c r="M31" i="16"/>
  <c r="I31" i="16"/>
  <c r="K31" i="16"/>
  <c r="M43" i="16"/>
  <c r="I43" i="16"/>
  <c r="K43" i="16"/>
  <c r="M54" i="16"/>
  <c r="K54" i="16"/>
  <c r="I54" i="16"/>
  <c r="M58" i="16"/>
  <c r="K58" i="16"/>
  <c r="I58" i="16"/>
  <c r="M65" i="16"/>
  <c r="I65" i="16"/>
  <c r="K65" i="16"/>
  <c r="M69" i="16"/>
  <c r="I69" i="16"/>
  <c r="K69" i="16"/>
  <c r="M73" i="16"/>
  <c r="I73" i="16"/>
  <c r="K73" i="16"/>
  <c r="M77" i="16"/>
  <c r="I77" i="16"/>
  <c r="K77" i="16"/>
  <c r="M81" i="16"/>
  <c r="I81" i="16"/>
  <c r="K81" i="16"/>
  <c r="M85" i="16"/>
  <c r="I85" i="16"/>
  <c r="K85" i="16"/>
  <c r="M89" i="16"/>
  <c r="I89" i="16"/>
  <c r="K89" i="16"/>
  <c r="M93" i="16"/>
  <c r="I93" i="16"/>
  <c r="K93" i="16"/>
  <c r="M100" i="16"/>
  <c r="I100" i="16"/>
  <c r="K100" i="16"/>
  <c r="M104" i="16"/>
  <c r="I104" i="16"/>
  <c r="K104" i="16"/>
  <c r="M111" i="16"/>
  <c r="I111" i="16"/>
  <c r="K111" i="16"/>
  <c r="M115" i="16"/>
  <c r="I115" i="16"/>
  <c r="K115" i="16"/>
  <c r="M122" i="16"/>
  <c r="I122" i="16"/>
  <c r="K122" i="16"/>
  <c r="M132" i="16"/>
  <c r="I132" i="16"/>
  <c r="K132" i="16"/>
  <c r="M139" i="16"/>
  <c r="I139" i="16"/>
  <c r="K139" i="16"/>
  <c r="M143" i="16"/>
  <c r="I143" i="16"/>
  <c r="K143" i="16"/>
  <c r="M147" i="16"/>
  <c r="I147" i="16"/>
  <c r="K147" i="16"/>
  <c r="M154" i="16"/>
  <c r="I154" i="16"/>
  <c r="K154" i="16"/>
  <c r="M158" i="16"/>
  <c r="I158" i="16"/>
  <c r="K158" i="16"/>
  <c r="M165" i="16"/>
  <c r="I165" i="16"/>
  <c r="K165" i="16"/>
  <c r="M172" i="16"/>
  <c r="I172" i="16"/>
  <c r="K172" i="16"/>
  <c r="M13" i="16"/>
  <c r="K13" i="16"/>
  <c r="I13" i="16"/>
  <c r="M21" i="16"/>
  <c r="I21" i="16"/>
  <c r="K21" i="16"/>
  <c r="M25" i="16"/>
  <c r="I25" i="16"/>
  <c r="K25" i="16"/>
  <c r="M33" i="16"/>
  <c r="I33" i="16"/>
  <c r="K33" i="16"/>
  <c r="M37" i="16"/>
  <c r="K37" i="16"/>
  <c r="I37" i="16"/>
  <c r="M45" i="16"/>
  <c r="I45" i="16"/>
  <c r="K45" i="16"/>
  <c r="M52" i="16"/>
  <c r="I52" i="16"/>
  <c r="K52" i="16"/>
  <c r="M60" i="16"/>
  <c r="I60" i="16"/>
  <c r="K60" i="16"/>
  <c r="M67" i="16"/>
  <c r="K67" i="16"/>
  <c r="I67" i="16"/>
  <c r="M75" i="16"/>
  <c r="I75" i="16"/>
  <c r="K75" i="16"/>
  <c r="M79" i="16"/>
  <c r="I79" i="16"/>
  <c r="K79" i="16"/>
  <c r="M87" i="16"/>
  <c r="I87" i="16"/>
  <c r="K87" i="16"/>
  <c r="M91" i="16"/>
  <c r="K91" i="16"/>
  <c r="I91" i="16"/>
  <c r="M102" i="16"/>
  <c r="K102" i="16"/>
  <c r="I102" i="16"/>
  <c r="M106" i="16"/>
  <c r="I106" i="16"/>
  <c r="K106" i="16"/>
  <c r="M120" i="16"/>
  <c r="I120" i="16"/>
  <c r="K120" i="16"/>
  <c r="M124" i="16"/>
  <c r="K124" i="16"/>
  <c r="I124" i="16"/>
  <c r="M141" i="16"/>
  <c r="I141" i="16"/>
  <c r="K141" i="16"/>
  <c r="M145" i="16"/>
  <c r="I145" i="16"/>
  <c r="K145" i="16"/>
  <c r="M156" i="16"/>
  <c r="I156" i="16"/>
  <c r="K156" i="16"/>
  <c r="M163" i="16"/>
  <c r="K163" i="16"/>
  <c r="I163" i="16"/>
  <c r="M174" i="16"/>
  <c r="K174" i="16"/>
  <c r="I174" i="16"/>
  <c r="M14" i="16"/>
  <c r="K14" i="16"/>
  <c r="I14" i="16"/>
  <c r="M18" i="16"/>
  <c r="K18" i="16"/>
  <c r="I18" i="16"/>
  <c r="M22" i="16"/>
  <c r="K22" i="16"/>
  <c r="I22" i="16"/>
  <c r="M26" i="16"/>
  <c r="K26" i="16"/>
  <c r="I26" i="16"/>
  <c r="M34" i="16"/>
  <c r="K34" i="16"/>
  <c r="I34" i="16"/>
  <c r="M38" i="16"/>
  <c r="K38" i="16"/>
  <c r="I38" i="16"/>
  <c r="M49" i="16"/>
  <c r="I49" i="16"/>
  <c r="K49" i="16"/>
  <c r="M53" i="16"/>
  <c r="I53" i="16"/>
  <c r="K53" i="16"/>
  <c r="M57" i="16"/>
  <c r="I57" i="16"/>
  <c r="K57" i="16"/>
  <c r="M68" i="16"/>
  <c r="I68" i="16"/>
  <c r="K68" i="16"/>
  <c r="M72" i="16"/>
  <c r="I72" i="16"/>
  <c r="K72" i="16"/>
  <c r="M80" i="16"/>
  <c r="I80" i="16"/>
  <c r="K80" i="16"/>
  <c r="M84" i="16"/>
  <c r="I84" i="16"/>
  <c r="K84" i="16"/>
  <c r="M92" i="16"/>
  <c r="I92" i="16"/>
  <c r="K92" i="16"/>
  <c r="M99" i="16"/>
  <c r="K99" i="16"/>
  <c r="I99" i="16"/>
  <c r="M107" i="16"/>
  <c r="K107" i="16"/>
  <c r="I107" i="16"/>
  <c r="M114" i="16"/>
  <c r="I114" i="16"/>
  <c r="K114" i="16"/>
  <c r="M121" i="16"/>
  <c r="K121" i="16"/>
  <c r="I121" i="16"/>
  <c r="M135" i="16"/>
  <c r="I135" i="16"/>
  <c r="K135" i="16"/>
  <c r="M146" i="16"/>
  <c r="K146" i="16"/>
  <c r="I146" i="16"/>
  <c r="M150" i="16"/>
  <c r="I150" i="16"/>
  <c r="K150" i="16"/>
  <c r="M164" i="16"/>
  <c r="K164" i="16"/>
  <c r="I164" i="16"/>
  <c r="M171" i="16"/>
  <c r="K171" i="16"/>
  <c r="I171" i="16"/>
  <c r="M11" i="16"/>
  <c r="K11" i="16"/>
  <c r="I11" i="16"/>
  <c r="M19" i="16"/>
  <c r="I19" i="16"/>
  <c r="K19" i="16"/>
  <c r="M23" i="16"/>
  <c r="I23" i="16"/>
  <c r="K23" i="16"/>
  <c r="M27" i="16"/>
  <c r="I27" i="16"/>
  <c r="K27" i="16"/>
  <c r="M35" i="16"/>
  <c r="I35" i="16"/>
  <c r="K35" i="16"/>
  <c r="M39" i="16"/>
  <c r="I39" i="16"/>
  <c r="K39" i="16"/>
  <c r="M50" i="16"/>
  <c r="K50" i="16"/>
  <c r="I50" i="16"/>
  <c r="M12" i="16"/>
  <c r="I12" i="16"/>
  <c r="K12" i="16"/>
  <c r="M16" i="16"/>
  <c r="I16" i="16"/>
  <c r="K16" i="16"/>
  <c r="M20" i="16"/>
  <c r="I20" i="16"/>
  <c r="K20" i="16"/>
  <c r="M24" i="16"/>
  <c r="I24" i="16"/>
  <c r="K24" i="16"/>
  <c r="M28" i="16"/>
  <c r="I28" i="16"/>
  <c r="K28" i="16"/>
  <c r="M32" i="16"/>
  <c r="I32" i="16"/>
  <c r="K32" i="16"/>
  <c r="M36" i="16"/>
  <c r="I36" i="16"/>
  <c r="K36" i="16"/>
  <c r="M40" i="16"/>
  <c r="I40" i="16"/>
  <c r="K40" i="16"/>
  <c r="M44" i="16"/>
  <c r="I44" i="16"/>
  <c r="K44" i="16"/>
  <c r="M51" i="16"/>
  <c r="I51" i="16"/>
  <c r="K51" i="16"/>
  <c r="M55" i="16"/>
  <c r="I55" i="16"/>
  <c r="K55" i="16"/>
  <c r="M59" i="16"/>
  <c r="I59" i="16"/>
  <c r="K59" i="16"/>
  <c r="M66" i="16"/>
  <c r="K66" i="16"/>
  <c r="I66" i="16"/>
  <c r="M70" i="16"/>
  <c r="K70" i="16"/>
  <c r="I70" i="16"/>
  <c r="M74" i="16"/>
  <c r="K74" i="16"/>
  <c r="I74" i="16"/>
  <c r="M78" i="16"/>
  <c r="K78" i="16"/>
  <c r="I78" i="16"/>
  <c r="M82" i="16"/>
  <c r="K82" i="16"/>
  <c r="I82" i="16"/>
  <c r="M86" i="16"/>
  <c r="K86" i="16"/>
  <c r="I86" i="16"/>
  <c r="M90" i="16"/>
  <c r="K90" i="16"/>
  <c r="I90" i="16"/>
  <c r="M97" i="16"/>
  <c r="K97" i="16"/>
  <c r="I97" i="16"/>
  <c r="M101" i="16"/>
  <c r="K101" i="16"/>
  <c r="I101" i="16"/>
  <c r="M105" i="16"/>
  <c r="K105" i="16"/>
  <c r="I105" i="16"/>
  <c r="M112" i="16"/>
  <c r="K112" i="16"/>
  <c r="I112" i="16"/>
  <c r="M116" i="16"/>
  <c r="K116" i="16"/>
  <c r="I116" i="16"/>
  <c r="M123" i="16"/>
  <c r="K123" i="16"/>
  <c r="I123" i="16"/>
  <c r="M133" i="16"/>
  <c r="K133" i="16"/>
  <c r="I133" i="16"/>
  <c r="M140" i="16"/>
  <c r="K140" i="16"/>
  <c r="I140" i="16"/>
  <c r="M144" i="16"/>
  <c r="K144" i="16"/>
  <c r="I144" i="16"/>
  <c r="M148" i="16"/>
  <c r="K148" i="16"/>
  <c r="I148" i="16"/>
  <c r="M155" i="16"/>
  <c r="K155" i="16"/>
  <c r="I155" i="16"/>
  <c r="M162" i="16"/>
  <c r="K162" i="16"/>
  <c r="I162" i="16"/>
  <c r="M166" i="16"/>
  <c r="K166" i="16"/>
  <c r="I166" i="16"/>
  <c r="M173" i="16"/>
  <c r="K173" i="16"/>
  <c r="I173" i="16"/>
  <c r="A7" i="16"/>
  <c r="N7" i="16" l="1"/>
  <c r="N177" i="16" s="1"/>
  <c r="N179" i="16" s="1"/>
  <c r="I177" i="16"/>
  <c r="K177" i="16"/>
  <c r="A9" i="16"/>
  <c r="N180" i="16" l="1"/>
  <c r="N181" i="16"/>
  <c r="N178" i="16"/>
  <c r="A11" i="16"/>
  <c r="N182" i="16" l="1"/>
  <c r="A12" i="16"/>
  <c r="A13" i="16" l="1"/>
  <c r="A14" i="16"/>
  <c r="A15" i="16" l="1"/>
  <c r="A16" i="16" l="1"/>
  <c r="A17" i="16" s="1"/>
  <c r="A18" i="16" s="1"/>
  <c r="A19" i="16" l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9" i="16" s="1"/>
  <c r="A50" i="16" l="1"/>
  <c r="A51" i="16"/>
  <c r="A52" i="16" l="1"/>
  <c r="A53" i="16" l="1"/>
  <c r="A54" i="16" l="1"/>
  <c r="A55" i="16" l="1"/>
  <c r="A56" i="16" l="1"/>
  <c r="A57" i="16" s="1"/>
  <c r="A58" i="16" s="1"/>
  <c r="A59" i="16" s="1"/>
  <c r="A60" i="16" s="1"/>
  <c r="A61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7" i="16" s="1"/>
  <c r="A98" i="16" s="1"/>
  <c r="A99" i="16" s="1"/>
  <c r="A100" i="16" s="1"/>
  <c r="A101" i="16" s="1"/>
  <c r="A102" i="16" s="1"/>
  <c r="A103" i="16" s="1"/>
  <c r="A104" i="16" s="1"/>
  <c r="A105" i="16" s="1"/>
  <c r="A106" i="16" s="1"/>
  <c r="A107" i="16" s="1"/>
  <c r="A111" i="16" s="1"/>
  <c r="A112" i="16" s="1"/>
  <c r="A113" i="16" s="1"/>
  <c r="A114" i="16" s="1"/>
  <c r="A115" i="16" s="1"/>
  <c r="A116" i="16" s="1"/>
  <c r="A120" i="16" s="1"/>
  <c r="A121" i="16" s="1"/>
  <c r="A122" i="16" s="1"/>
  <c r="A123" i="16" s="1"/>
  <c r="A124" i="16" s="1"/>
  <c r="A125" i="16" s="1"/>
  <c r="A126" i="16" l="1"/>
  <c r="A127" i="16" s="1"/>
  <c r="A128" i="16" s="1"/>
  <c r="A132" i="16" l="1"/>
  <c r="A133" i="16" s="1"/>
  <c r="A134" i="16" s="1"/>
  <c r="A135" i="16" s="1"/>
  <c r="A139" i="16" s="1"/>
  <c r="A140" i="16" s="1"/>
  <c r="A141" i="16" s="1"/>
  <c r="A142" i="16" s="1"/>
  <c r="A143" i="16" s="1"/>
  <c r="A144" i="16" s="1"/>
  <c r="A145" i="16" s="1"/>
  <c r="A146" i="16" s="1"/>
  <c r="A147" i="16" s="1"/>
  <c r="A148" i="16" s="1"/>
  <c r="A149" i="16" s="1"/>
  <c r="A150" i="16" s="1"/>
  <c r="A154" i="16" s="1"/>
  <c r="A155" i="16" s="1"/>
  <c r="A156" i="16" s="1"/>
  <c r="A157" i="16" s="1"/>
  <c r="A158" i="16" s="1"/>
  <c r="A162" i="16" s="1"/>
  <c r="A163" i="16" s="1"/>
  <c r="A164" i="16" s="1"/>
  <c r="A165" i="16" s="1"/>
  <c r="A166" i="16" s="1"/>
  <c r="A167" i="16" s="1"/>
  <c r="A171" i="16" s="1"/>
  <c r="A172" i="16" s="1"/>
  <c r="A173" i="16" s="1"/>
  <c r="A174" i="16" s="1"/>
  <c r="A175" i="16" s="1"/>
</calcChain>
</file>

<file path=xl/sharedStrings.xml><?xml version="1.0" encoding="utf-8"?>
<sst xmlns="http://schemas.openxmlformats.org/spreadsheetml/2006/main" count="353" uniqueCount="216">
  <si>
    <t>DESCRIPTION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</si>
  <si>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</si>
  <si>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</si>
  <si>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</si>
  <si>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</si>
  <si>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</si>
  <si>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</si>
  <si>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</si>
  <si>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DEMOLITION</t>
  </si>
  <si>
    <t>DP01 DEMO (E) STAIR AND LANDING, PATCH AND REPAIRE ADJACENT WALL.</t>
  </si>
  <si>
    <t>DP02 DEMO (E) WALL, PATCH AND REPAIR ADJACENT AREA.</t>
  </si>
  <si>
    <t>DP03 DEMO (E) WALL FOR NEW DOOR/ GATE OPENING.</t>
  </si>
  <si>
    <t>DP04 DEMO (E) WALL ABOVE (N) ADA PARKING STALL AREA TO RECEIVE (N) SLAB, PATCH AND REPAIR ADJACENT AREA.</t>
  </si>
  <si>
    <t>DP05 DEMO (E) CHAINLINK FENCE.</t>
  </si>
  <si>
    <t>DP06 DEMO (E) FLOOR SLAB FOR NEW PLUMBING TRENCH AND PIPES,
PATCH AND REPAIR ADJACENT AREA.</t>
  </si>
  <si>
    <t>DP07 DEMO (E) DOOR, INFILL OPENING, PATCH AND REPAIRE ADJACENT
WALL.</t>
  </si>
  <si>
    <t>DP08 DEMO (E) FLOOR SLAB.</t>
  </si>
  <si>
    <t>DP09 DEMO (E) ABOVE AND BELOW GRADE STRUCTURE AND FOUNDATION
ON SITE, SEE GENERAL NOTES FOR DETAILS.</t>
  </si>
  <si>
    <t>DP11 REMOVER (E) PARKING STRIP FOR RE-STRIPING.</t>
  </si>
  <si>
    <t>DP22 DEMO (E) PLASTER FENCE WALL AND GATE AT (E) TRANSFORMER.</t>
  </si>
  <si>
    <t>DP23 DEMO (E) TRANSFORER PAD AND FLOOR SLAB; SEE ELEC. AND ST.DWGS.</t>
  </si>
  <si>
    <t>DP24 DEMO (E) WOOD FENCE, TYP.</t>
  </si>
  <si>
    <t>DP25 DEMO (E) EXISTING CURB CUT, GUTTER AND AC PAVER. SEE CIVIL
DWGS.</t>
  </si>
  <si>
    <t>DP26 (E) CMU WALL TO REMAIN. REMOVE (E) WOOD FENCE (WHERE
OCCURS) AND PREPARE FOR EXTENSION OF (E) CMU WALL.</t>
  </si>
  <si>
    <t>SP02 REMOVE EXISTING CURB CUT, PATCH AND REPAIR TO MATCH ADJACENT.</t>
  </si>
  <si>
    <t>QTY.</t>
  </si>
  <si>
    <t>WASTAGE</t>
  </si>
  <si>
    <t>EXTERIOR FINISHES</t>
  </si>
  <si>
    <t>EL02 WHITE CORRUGATED METAL RAIN SCREEN, KYNAR FINISH,
PERFORATION/PATTERN TBD, SEE SHEET A9.5 FOR MORE INFO.</t>
  </si>
  <si>
    <t>EL03 VERTICAL STANDING SEAM METAL PANEL SYSTEM RHEINZINK OR
PAINTED FACTORY FINISH - COLOR TBD</t>
  </si>
  <si>
    <t>EL04 WINDOW WITH DECORATIVE METAL PANEL W/ FACTORY FINISH,
CONTRASTING COLOR TBD</t>
  </si>
  <si>
    <t>EL16 GREEN WALL/PUBLIC ART PROJECT</t>
  </si>
  <si>
    <t>EL18 ELEVATOR DOORS STAINLESS STEEL ELEVATOR DOORS AND FRAMES</t>
  </si>
  <si>
    <t>EL19 CAST IN PLACE CONCRETE STAIRS</t>
  </si>
  <si>
    <t>EL26 GREEN WALL WITH IRRIGATION SYSTEM AND SUBFRAME SYSTEM</t>
  </si>
  <si>
    <t>EL32 SOUTH ALLEY CONTROL GATE WITH PANIC HARDWARE AND CLOSER.</t>
  </si>
  <si>
    <t>EL34 ACCESS PANEL.</t>
  </si>
  <si>
    <t>EL35 BACK LIT METAL BUILDING SIGNAGE.</t>
  </si>
  <si>
    <t>EL01 CUSTOM DECORATIVE STEEL SCREEN PANELS W/ VARYING DENSITY PATTERN, PAINTED FINISH - COLOR TBD, SEE SHEET A9.4 FOR MORE INFO.</t>
  </si>
  <si>
    <t>EL06 WINDOW SYSTEM W/ FACTORY APPLIED KYNAR FINISH, COLOR T.B.D. SEE SHEET A9.3 FOR MORE INFO.</t>
  </si>
  <si>
    <t>EL07 MECH. LOUVER INTERGRATED WITH (CURTAIN WALL) WINDOW SYSTEM W/ FACTORY APPLIED KYNAR FINISHE, COLOR TO MATCH WINODW FRAME.</t>
  </si>
  <si>
    <t>EL08 CANOPY WITIH METAL CLADDING PANEL WITH FACTORY APPLIED FINISH, COLOR: T.B.D. WITH INTERGRATED LIGHTING FIXTURES.</t>
  </si>
  <si>
    <t>EL09 CONCRETE PARAPET WALL WITH INTERGRATED LIGHTING FIXTURES WHERE OCCURS, SEE ELEC. DRAWING FOR MORE INFO.</t>
  </si>
  <si>
    <t>EL10 GREEN ROOF/ PLANTER, DRAINAGE AND IRRIGATION SYSTEM RAISED OVER WATERPROOFED CAST IN PLACE CONCRETE SLAB</t>
  </si>
  <si>
    <t>EL15 PAINTED HOLLOW METAL DOOR, COLOR: T.B.D. SEE SHEET A9.1 FOR MORE INFO.</t>
  </si>
  <si>
    <t>EL17 CUSTOM DECORATIVE STEEL SCREEN PANELS, PAINTED FINISH - COLOR TBD</t>
  </si>
  <si>
    <t>EL27 MECH. LOUVER W/ FACTORY APPLIED KYNAR FINISHE, COLOR: T.B.D.SEE A9.3 &amp; MECH. DRAWING FOR MORE INFO.</t>
  </si>
  <si>
    <t>EL31 OUTDOOR SEATING AREA WITH DECORATIVE METAL RAIL (FINISH: T.B.D.) AND PLANTER.</t>
  </si>
  <si>
    <t>MISC</t>
  </si>
  <si>
    <t>EP09 36" HIGH PIPE HANDRAIL, WALLMOUNTED</t>
  </si>
  <si>
    <t>EP06 COMBINATION PIPE GUARDRAIL WITH 36" HIGH HANDRAIL. END OF HANDRAIL EXTENSIONRETURN TO GUARD</t>
  </si>
  <si>
    <t>EP07 GLASS GUARDRAIL</t>
  </si>
  <si>
    <t>EP02 DECORATIVE ALUMINUM SCREEN WALL WITH FACTORY APPLIED FINISH. COLOR: T.B.D. SEE A9.4 FOR PAN EL SCHEDULE</t>
  </si>
  <si>
    <t>OVERHEAD</t>
  </si>
  <si>
    <t>INSURANCE</t>
  </si>
  <si>
    <t>CONTINGENCY</t>
  </si>
  <si>
    <t>UNIT TOTAL COST</t>
  </si>
  <si>
    <t>PROJECT :</t>
  </si>
  <si>
    <t xml:space="preserve">ADDRESS : </t>
  </si>
  <si>
    <t>DATE :</t>
  </si>
  <si>
    <t>RACEWAYS, FITTING &amp; BOXES</t>
  </si>
  <si>
    <t>1" C</t>
  </si>
  <si>
    <t>LF</t>
  </si>
  <si>
    <t>0.75" C</t>
  </si>
  <si>
    <t>(3) 1.5" PVC SCH 40/P-RMC</t>
  </si>
  <si>
    <t>1.5" PVC SCH 40/P-RMC</t>
  </si>
  <si>
    <t>1" PVC SCH 40/P-RMC</t>
  </si>
  <si>
    <t>1" P-RMC</t>
  </si>
  <si>
    <t>0.75" PVC SCH 40</t>
  </si>
  <si>
    <t>(8) 4" PVC SCH 40</t>
  </si>
  <si>
    <t>(2) 1.5" PVC SCH 40</t>
  </si>
  <si>
    <t>1.5" PVC SCH 40</t>
  </si>
  <si>
    <t>(2) 2" PVC SCH 40/P-RMC</t>
  </si>
  <si>
    <t>(2) 1.5" EMT/PVC SCH 40/ P-RMC</t>
  </si>
  <si>
    <t>1" EMT/PVC SCH 40/ P-RMC</t>
  </si>
  <si>
    <t>1.25" PVC SCH 40/ RMC</t>
  </si>
  <si>
    <t>0.75" PVC SCH 40/ RMC</t>
  </si>
  <si>
    <t>1" PVC SCH 40/ RMC</t>
  </si>
  <si>
    <t>2" PVC SCH 40</t>
  </si>
  <si>
    <t>1" PVC SCH 40</t>
  </si>
  <si>
    <t>(2) 4" PVC SCH 40</t>
  </si>
  <si>
    <t>4" PVC SCH 40</t>
  </si>
  <si>
    <t>(4) 4" PVC SCH 40</t>
  </si>
  <si>
    <t>0.75" PVC SCH 40/ P-RMC</t>
  </si>
  <si>
    <t>0.75" EMT/ PVC SCH 40/ P-RMC</t>
  </si>
  <si>
    <t>1" PVC SCH 40/ P-RMC</t>
  </si>
  <si>
    <t>2" RMC</t>
  </si>
  <si>
    <t>0.75" RMC</t>
  </si>
  <si>
    <t>2" P-RMC</t>
  </si>
  <si>
    <t>(3) 1.25" P-RMC</t>
  </si>
  <si>
    <t>0.75" P-RMC</t>
  </si>
  <si>
    <t>1.25" RMC</t>
  </si>
  <si>
    <t>1" RMC</t>
  </si>
  <si>
    <t>P-RMC</t>
  </si>
  <si>
    <t>BOXES &amp; FITTINGS</t>
  </si>
  <si>
    <t xml:space="preserve">J- BOX </t>
  </si>
  <si>
    <t>EA</t>
  </si>
  <si>
    <t>J- BOXES MOUNTED ON PIPING VAULT WALL</t>
  </si>
  <si>
    <t xml:space="preserve">COM J-BOX </t>
  </si>
  <si>
    <t>J-BOX 280V</t>
  </si>
  <si>
    <t>J-BOX 480V</t>
  </si>
  <si>
    <t>J-BOX FOR EMS CONTROL</t>
  </si>
  <si>
    <t>LONG PULL BOXES 48" LONG X 8" X 8"</t>
  </si>
  <si>
    <t>PULL BOX 15A-HPB1, 48" X 16"</t>
  </si>
  <si>
    <t>RAIN DIVERTER VALVE J- BOX</t>
  </si>
  <si>
    <t xml:space="preserve">TELECOM BOX </t>
  </si>
  <si>
    <t>UNDERGROUND PULL BOX</t>
  </si>
  <si>
    <t xml:space="preserve">UNDERGROUND PULL BOX, 480 V </t>
  </si>
  <si>
    <t>ALLOWANCE FOR FITTINGS</t>
  </si>
  <si>
    <t>LS</t>
  </si>
  <si>
    <t>WIRES &amp; CABLES</t>
  </si>
  <si>
    <t>3-500kcmil, PHASE CABLE</t>
  </si>
  <si>
    <t>3-250kcmil, PHASE CABLE</t>
  </si>
  <si>
    <t>(7) 3-500kcmil, PHASE CABLE</t>
  </si>
  <si>
    <t>(4) 3-500kcmil, PHASE CABLE</t>
  </si>
  <si>
    <t>4-#1, PHASE CABLE</t>
  </si>
  <si>
    <t>3-#1/0, PHASE CABLE</t>
  </si>
  <si>
    <t>3-#2, PHASE CABLE</t>
  </si>
  <si>
    <t>3-#2/0, PHASE CABLE</t>
  </si>
  <si>
    <t>3-#3/0, PHASE CABLE</t>
  </si>
  <si>
    <t>2-#3/0, PHASE CABLE</t>
  </si>
  <si>
    <t>3-#4, PHASE CABLE</t>
  </si>
  <si>
    <t xml:space="preserve">1 #4/0 </t>
  </si>
  <si>
    <t>3-#4/0, PHASE CABLE</t>
  </si>
  <si>
    <t>6-#6, PHASE CABLE</t>
  </si>
  <si>
    <t>3-#6, PHASE CABLE</t>
  </si>
  <si>
    <t>3-#8, PHASE CABLE</t>
  </si>
  <si>
    <t>2-#8, PHASE CABLE</t>
  </si>
  <si>
    <t>(12) 3-#10, PHASE CABLE</t>
  </si>
  <si>
    <t>6-#10, PHASE CABLE</t>
  </si>
  <si>
    <t>3-#10, PHASE CABLE</t>
  </si>
  <si>
    <t>(2) 3-#10, PHASE CABLE</t>
  </si>
  <si>
    <t>2-#10, PHASE CABLE</t>
  </si>
  <si>
    <t>3-#12, PHASE CABLE</t>
  </si>
  <si>
    <t>8-#12, PHASE CABLE</t>
  </si>
  <si>
    <t>2#12, PHASE CABLE</t>
  </si>
  <si>
    <t>6-#12, PHASE CABLE</t>
  </si>
  <si>
    <t>10-#12, PHASE CABLE</t>
  </si>
  <si>
    <t>4-#12,  PHASE CABLE</t>
  </si>
  <si>
    <t>GROUNDING WIRE</t>
  </si>
  <si>
    <t>18" GROUNDING BAR</t>
  </si>
  <si>
    <t>#2 GROUND</t>
  </si>
  <si>
    <t>(4) #4/0 GROUND</t>
  </si>
  <si>
    <t>#4 GROUND</t>
  </si>
  <si>
    <t>#6 GROUND</t>
  </si>
  <si>
    <t>#8 GROUND</t>
  </si>
  <si>
    <t>(3) #10 GROUND</t>
  </si>
  <si>
    <t>#10 GROUND</t>
  </si>
  <si>
    <t>#12 GROUND</t>
  </si>
  <si>
    <t>(7) 500kcmil GROUND</t>
  </si>
  <si>
    <t>LIGHT FIXTURES &amp; LAMPS</t>
  </si>
  <si>
    <t>HIGH BAY CEILING LED, Mfg.: LITHONIA, CATALOG #: JCBL 15000LM DALR ALDPR 120 GZ10 40K 80CRI PM</t>
  </si>
  <si>
    <t>HIGH BAY CEILING LED W/ BATTERY BACKUP, Mfg.: LITHONIA, CATALOG #: JCBL 15000LM DALR ALDPR 120 GZ10 40K 80CRI PM PS750DL T20C</t>
  </si>
  <si>
    <t>2 X 4 RECESSED CEILING LED, Mfg.: LITHONIA, CATALOG #: 2BLT4 60L ADP EZ1 LP850</t>
  </si>
  <si>
    <t>WALL PACK W/ HIGH OUTPUT LED, Mfg.: LITHONIA, CATALOG #: TWR1LED LED P4 50K MVOLT DDBTXD</t>
  </si>
  <si>
    <t>SURFACE MOUNT EDGE LIT EXIT SIGN W/ LED LAMP, Mfg.: LITHONIA, CATALOG #: EDG 1 G ELSD</t>
  </si>
  <si>
    <t>CEILING LED, Mfg.: LITHONIA, CATALOG #: VAP 6000LM FST WD MVOLT GZ10 40K 80CRI</t>
  </si>
  <si>
    <t>LIGHTING FIXTURE CONTROL &amp; ACCESSORIES</t>
  </si>
  <si>
    <t>FIXTURE MOUNT OCCUPANCY/ DAYLIGHT SENSOR, Mfg.: ACUITY CONTROLS, CATALOG #: LSXR 610 ADC</t>
  </si>
  <si>
    <t>FIXTURE MOUNT OCCUPANCY/ DAYLIGHT SENSOR, Mfg.: ACUITY CONTROLS, CATALOG #: SBOR 10 OEX D P BZ</t>
  </si>
  <si>
    <t>WALL SWITCH OCCUPANCY SENSOR W/ DIMMING, Mfg.: SENSOR SWITCH, CATALOG #: WSX PDT D WH</t>
  </si>
  <si>
    <t>THE PUSH BUTTON DIMMING SWITCHPOD SERIES, Mfg.: SENSOR SWITCH, CATALOG #: SPODMRD WH</t>
  </si>
  <si>
    <t>36" STEAM HANGER , Mfg.: LITHONIA LIGHTING, CATALOG #: SQ36</t>
  </si>
  <si>
    <t>SAFETY CABLE 120", Mfg.: LITHONIA LIGHTING, CATALOG #: JCBLSC120</t>
  </si>
  <si>
    <t>POWER VALUT</t>
  </si>
  <si>
    <t>5" DIA TERMINATORS SCH 40</t>
  </si>
  <si>
    <t>7/8" DIA. X 4-1/2" GALV. PULL IRON</t>
  </si>
  <si>
    <t>1/2" THREADED BRONZE ROD</t>
  </si>
  <si>
    <t>1" DIA BLIND GROUND ROD HOLE</t>
  </si>
  <si>
    <t>MISC.</t>
  </si>
  <si>
    <t>CT-1 FAN VFD</t>
  </si>
  <si>
    <t>CT-2 FAN VFD</t>
  </si>
  <si>
    <t>CT-3 VFD</t>
  </si>
  <si>
    <t>CT-4 VFD</t>
  </si>
  <si>
    <t xml:space="preserve">NEW VFD </t>
  </si>
  <si>
    <t xml:space="preserve">CWP-3, 4 VFD </t>
  </si>
  <si>
    <t>GROUND FAULT RECEPTACLE</t>
  </si>
  <si>
    <t>DISCONNECT, 30A</t>
  </si>
  <si>
    <t>DUPLEX RECEPTACLE</t>
  </si>
  <si>
    <t>WP &amp; GFI RECEPTACLE</t>
  </si>
  <si>
    <t>UNDERGROUND OUTLET TO OUTLET</t>
  </si>
  <si>
    <t>CHEMICAL ANALYZER PANEL</t>
  </si>
  <si>
    <t>SELECTIVE REMOVAL</t>
  </si>
  <si>
    <t>REMOVE EXISTING 3-350KCMIL CABLES AND 1-#6 GROUND WIRE</t>
  </si>
  <si>
    <t>REMOVE EXISTING 5KV, 6-1/0 CABLES AND 2-4" CONDUIT</t>
  </si>
  <si>
    <t>REMOVE CABLES FROM UNDERGROUND CONDUITS</t>
  </si>
  <si>
    <t>REMOVE EXISTING POER CABLES FROM LIGHTS AND RECEPTACLES</t>
  </si>
  <si>
    <t>REMOVE EXISTING CABLES AND PULL BACK THROUGH PANELS, INSTALL NEW PULL BOX</t>
  </si>
  <si>
    <t>PANELS</t>
  </si>
  <si>
    <t>23D-MSB-1, TOTAL LOAD AMPS: 1764</t>
  </si>
  <si>
    <t>23D-MSB-2, TOTAL LOAD AMPS: 1764</t>
  </si>
  <si>
    <t>23D-LPB-1, 33/42, TOTAL CONNECTED LOAD: 24,691 VA</t>
  </si>
  <si>
    <t>23D-HPB-1, TOTAL CONNECTED LOAD: 47,700 VA</t>
  </si>
  <si>
    <t>23CD-LPB-1, TOTAL CONNECTED LOAD: 11,311 VA</t>
  </si>
  <si>
    <t>23D-LPB-2, TOTAL CONNECTED LOAD: 2400 VA</t>
  </si>
  <si>
    <t>FIRE ALARM</t>
  </si>
  <si>
    <t>NOTIFIER ADDRESSIBLE TEMPERATURE SENSOR</t>
  </si>
  <si>
    <t>NOTIFIER ADDRESSIBLE DEVICE HORN AND STROBE</t>
  </si>
  <si>
    <t>NOTIFIER ADDRESSIBLE PULL STATION</t>
  </si>
  <si>
    <t>FIRE ALARM CONTROL PANEL, NOTIFIER NFS-320</t>
  </si>
  <si>
    <t>DRY POWDER FIRE EXTINGUISHER FOR CLASS A, B AND C</t>
  </si>
  <si>
    <t>DIV.26</t>
  </si>
  <si>
    <t>ELECTRICAL</t>
  </si>
  <si>
    <t>PROFIT</t>
  </si>
  <si>
    <t>NOTE:</t>
  </si>
  <si>
    <t>OUR PRICES ARE STANDARD WITH PROJECT ZIP CODE, BUT YOU CAN PUT YOUR OWN.</t>
  </si>
  <si>
    <t>WE'VE TAKEN STANDARD ASSUMPTION WHERE DETAILS WERE INSUFFICIENT</t>
  </si>
  <si>
    <t>Unit Labor Cost</t>
  </si>
  <si>
    <t>Unit Material Cost</t>
  </si>
  <si>
    <t xml:space="preserve"> Total Labor Cost</t>
  </si>
  <si>
    <t>Total Material Cost</t>
  </si>
  <si>
    <t xml:space="preserve">Dual 48" tube, 32W Fluorescent Light Fixture </t>
  </si>
  <si>
    <t xml:space="preserve">Lighting Mast </t>
  </si>
  <si>
    <t xml:space="preserve">Lightning Arrester </t>
  </si>
  <si>
    <t>Nexa Estimating, LLC</t>
  </si>
  <si>
    <t>5900 Balcones Drive # 14421 St 100 Austin, TX, 78731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</si>
</sst>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_(&quot;$&quot;* #,##0.000_);_(&quot;$&quot;* \(#,##0.000\);_(&quot;$&quot;* &quot;-&quot;??_);_(@_)"/>
    <numFmt numFmtId="168" formatCode="_(&quot;$&quot;* #,##0.00_);_(&quot;$&quot;* \(#,##0.00\);_(&quot;$&quot;* &quot;-&quot;_);_(@_)"/>
    <numFmt numFmtId="169" formatCode="_-* #,##0.000_-;\-* #,##0.000_-;_-* &quot;-&quot;???_-;_-@_-"/>
  </numFmts>
  <fonts count="48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 tint="-4.9989318521683403E-2"/>
      <name val="Arial"/>
      <family val="2"/>
    </font>
    <font>
      <b/>
      <sz val="14"/>
      <color theme="0" tint="-4.9989318521683403E-2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name val="Arial"/>
      <family val="2"/>
    </font>
    <font>
      <b/>
      <sz val="12"/>
      <color rgb="FFFF0000"/>
      <name val="Arial"/>
      <family val="2"/>
    </font>
    <font>
      <sz val="9"/>
      <name val="Arial Black"/>
      <family val="2"/>
    </font>
    <font>
      <b/>
      <sz val="10"/>
      <name val="Arial"/>
      <family val="2"/>
    </font>
    <font>
      <b/>
      <sz val="12"/>
      <color theme="0"/>
      <name val="Calibri"/>
      <family val="2"/>
    </font>
    <font>
      <b/>
      <sz val="12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2"/>
      <color rgb="FFFF0000"/>
      <name val="Calibri"/>
      <family val="2"/>
    </font>
    <font>
      <sz val="12"/>
      <color rgb="FFFF0000"/>
      <name val="Arial"/>
      <family val="2"/>
    </font>
    <font>
      <b/>
      <sz val="12"/>
      <color theme="4" tint="-0.249977111117893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/>
      <top/>
      <bottom style="thin">
        <color indexed="64"/>
      </bottom>
      <diagonal/>
    </border>
  </borders>
  <cellStyleXfs count="95">
    <xf numFmtId="0" fontId="0" fillId="0" borderId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43" fontId="2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3" fillId="0" borderId="0"/>
    <xf numFmtId="0" fontId="22" fillId="0" borderId="0"/>
    <xf numFmtId="0" fontId="4" fillId="0" borderId="0"/>
    <xf numFmtId="0" fontId="23" fillId="0" borderId="0"/>
    <xf numFmtId="0" fontId="4" fillId="23" borderId="7" applyNumberFormat="0" applyFont="0" applyAlignment="0" applyProtection="0"/>
    <xf numFmtId="0" fontId="4" fillId="23" borderId="7" applyNumberFormat="0" applyFon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4" fillId="0" borderId="0"/>
  </cellStyleXfs>
  <cellXfs count="65">
    <xf numFmtId="0" fontId="0" fillId="0" borderId="0" xfId="0"/>
    <xf numFmtId="0" fontId="24" fillId="0" borderId="0" xfId="0" applyFont="1"/>
    <xf numFmtId="0" fontId="25" fillId="0" borderId="0" xfId="0" applyFont="1"/>
    <xf numFmtId="0" fontId="26" fillId="0" borderId="0" xfId="0" applyFont="1"/>
    <xf numFmtId="166" fontId="26" fillId="0" borderId="0" xfId="0" applyNumberFormat="1" applyFont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wrapText="1"/>
    </xf>
    <xf numFmtId="0" fontId="26" fillId="0" borderId="18" xfId="0" applyFont="1" applyBorder="1"/>
    <xf numFmtId="0" fontId="30" fillId="24" borderId="0" xfId="0" applyFont="1" applyFill="1"/>
    <xf numFmtId="0" fontId="31" fillId="24" borderId="0" xfId="0" applyFont="1" applyFill="1"/>
    <xf numFmtId="0" fontId="28" fillId="25" borderId="13" xfId="0" applyFont="1" applyFill="1" applyBorder="1" applyAlignment="1">
      <alignment horizontal="center" vertical="center"/>
    </xf>
    <xf numFmtId="0" fontId="28" fillId="25" borderId="14" xfId="0" applyFont="1" applyFill="1" applyBorder="1" applyAlignment="1">
      <alignment horizontal="center" vertical="center"/>
    </xf>
    <xf numFmtId="0" fontId="28" fillId="25" borderId="15" xfId="0" applyFont="1" applyFill="1" applyBorder="1" applyAlignment="1">
      <alignment horizontal="center" vertical="center"/>
    </xf>
    <xf numFmtId="0" fontId="28" fillId="25" borderId="15" xfId="0" applyFont="1" applyFill="1" applyBorder="1" applyAlignment="1">
      <alignment horizontal="center" vertical="center" wrapText="1"/>
    </xf>
    <xf numFmtId="0" fontId="28" fillId="25" borderId="16" xfId="0" applyFont="1" applyFill="1" applyBorder="1" applyAlignment="1">
      <alignment horizontal="center" vertical="center" wrapText="1"/>
    </xf>
    <xf numFmtId="0" fontId="28" fillId="25" borderId="13" xfId="0" applyFont="1" applyFill="1" applyBorder="1" applyAlignment="1">
      <alignment horizontal="center" vertical="center" wrapText="1"/>
    </xf>
    <xf numFmtId="0" fontId="28" fillId="25" borderId="17" xfId="0" applyFont="1" applyFill="1" applyBorder="1" applyAlignment="1">
      <alignment horizontal="center" vertical="center"/>
    </xf>
    <xf numFmtId="0" fontId="28" fillId="25" borderId="11" xfId="0" applyFont="1" applyFill="1" applyBorder="1" applyAlignment="1">
      <alignment horizontal="center" vertical="center"/>
    </xf>
    <xf numFmtId="0" fontId="28" fillId="25" borderId="11" xfId="0" applyFont="1" applyFill="1" applyBorder="1" applyAlignment="1">
      <alignment vertical="center"/>
    </xf>
    <xf numFmtId="0" fontId="29" fillId="25" borderId="11" xfId="0" applyFont="1" applyFill="1" applyBorder="1"/>
    <xf numFmtId="165" fontId="28" fillId="25" borderId="17" xfId="0" applyNumberFormat="1" applyFont="1" applyFill="1" applyBorder="1"/>
    <xf numFmtId="0" fontId="36" fillId="25" borderId="12" xfId="0" applyFont="1" applyFill="1" applyBorder="1" applyAlignment="1">
      <alignment horizontal="left" vertical="top"/>
    </xf>
    <xf numFmtId="0" fontId="37" fillId="25" borderId="10" xfId="0" applyFont="1" applyFill="1" applyBorder="1" applyAlignment="1">
      <alignment vertical="top"/>
    </xf>
    <xf numFmtId="42" fontId="36" fillId="25" borderId="10" xfId="0" applyNumberFormat="1" applyFont="1" applyFill="1" applyBorder="1" applyAlignment="1">
      <alignment vertical="top"/>
    </xf>
    <xf numFmtId="9" fontId="36" fillId="25" borderId="10" xfId="0" applyNumberFormat="1" applyFont="1" applyFill="1" applyBorder="1" applyAlignment="1">
      <alignment horizontal="center" vertical="top"/>
    </xf>
    <xf numFmtId="0" fontId="26" fillId="0" borderId="0" xfId="0" applyFont="1" applyAlignment="1">
      <alignment wrapText="1"/>
    </xf>
    <xf numFmtId="9" fontId="37" fillId="25" borderId="10" xfId="0" applyNumberFormat="1" applyFont="1" applyFill="1" applyBorder="1" applyAlignment="1">
      <alignment vertical="top"/>
    </xf>
    <xf numFmtId="1" fontId="34" fillId="0" borderId="0" xfId="0" applyNumberFormat="1" applyFont="1"/>
    <xf numFmtId="165" fontId="34" fillId="0" borderId="0" xfId="0" applyNumberFormat="1" applyFont="1"/>
    <xf numFmtId="9" fontId="34" fillId="0" borderId="0" xfId="0" applyNumberFormat="1" applyFont="1"/>
    <xf numFmtId="0" fontId="34" fillId="0" borderId="0" xfId="0" applyFont="1" applyAlignment="1">
      <alignment horizontal="center"/>
    </xf>
    <xf numFmtId="1" fontId="26" fillId="0" borderId="18" xfId="0" applyNumberFormat="1" applyFont="1" applyBorder="1" applyAlignment="1">
      <alignment horizontal="center" vertical="center"/>
    </xf>
    <xf numFmtId="0" fontId="38" fillId="0" borderId="0" xfId="0" applyFont="1"/>
    <xf numFmtId="1" fontId="26" fillId="0" borderId="0" xfId="0" applyNumberFormat="1" applyFont="1"/>
    <xf numFmtId="166" fontId="26" fillId="0" borderId="0" xfId="0" applyNumberFormat="1" applyFont="1"/>
    <xf numFmtId="0" fontId="26" fillId="0" borderId="0" xfId="0" applyFont="1" applyAlignment="1">
      <alignment horizontal="right"/>
    </xf>
    <xf numFmtId="1" fontId="26" fillId="26" borderId="18" xfId="0" applyNumberFormat="1" applyFont="1" applyFill="1" applyBorder="1" applyAlignment="1">
      <alignment horizontal="center" vertical="center"/>
    </xf>
    <xf numFmtId="0" fontId="26" fillId="26" borderId="0" xfId="0" applyFont="1" applyFill="1"/>
    <xf numFmtId="0" fontId="35" fillId="26" borderId="0" xfId="0" applyFont="1" applyFill="1" applyAlignment="1">
      <alignment horizontal="justify" vertical="top" wrapText="1"/>
    </xf>
    <xf numFmtId="0" fontId="32" fillId="27" borderId="0" xfId="0" applyFont="1" applyFill="1"/>
    <xf numFmtId="0" fontId="0" fillId="27" borderId="0" xfId="0" applyFill="1"/>
    <xf numFmtId="0" fontId="33" fillId="27" borderId="0" xfId="0" applyFont="1" applyFill="1"/>
    <xf numFmtId="2" fontId="27" fillId="27" borderId="0" xfId="0" applyNumberFormat="1" applyFont="1" applyFill="1" applyAlignment="1">
      <alignment horizontal="center" vertical="top" wrapText="1"/>
    </xf>
    <xf numFmtId="14" fontId="39" fillId="27" borderId="0" xfId="0" applyNumberFormat="1" applyFont="1" applyFill="1" applyAlignment="1">
      <alignment vertical="center" wrapText="1"/>
    </xf>
    <xf numFmtId="1" fontId="40" fillId="0" borderId="18" xfId="0" applyNumberFormat="1" applyFont="1" applyBorder="1" applyAlignment="1">
      <alignment horizontal="center" vertical="center"/>
    </xf>
    <xf numFmtId="44" fontId="26" fillId="0" borderId="0" xfId="0" applyNumberFormat="1" applyFont="1"/>
    <xf numFmtId="167" fontId="26" fillId="0" borderId="0" xfId="0" applyNumberFormat="1" applyFont="1"/>
    <xf numFmtId="168" fontId="36" fillId="25" borderId="19" xfId="0" applyNumberFormat="1" applyFont="1" applyFill="1" applyBorder="1" applyAlignment="1">
      <alignment vertical="top"/>
    </xf>
    <xf numFmtId="164" fontId="0" fillId="0" borderId="0" xfId="0" applyNumberFormat="1"/>
    <xf numFmtId="169" fontId="0" fillId="0" borderId="0" xfId="0" applyNumberFormat="1"/>
    <xf numFmtId="44" fontId="42" fillId="25" borderId="10" xfId="0" applyNumberFormat="1" applyFont="1" applyFill="1" applyBorder="1" applyAlignment="1">
      <alignment horizontal="center" vertical="top"/>
    </xf>
    <xf numFmtId="0" fontId="43" fillId="0" borderId="12" xfId="0" applyFont="1" applyBorder="1" applyAlignment="1">
      <alignment horizontal="left" vertical="top"/>
    </xf>
    <xf numFmtId="0" fontId="44" fillId="0" borderId="12" xfId="0" applyFont="1" applyBorder="1" applyAlignment="1">
      <alignment horizontal="left" vertical="top"/>
    </xf>
    <xf numFmtId="0" fontId="44" fillId="0" borderId="10" xfId="0" applyFont="1" applyBorder="1" applyAlignment="1">
      <alignment vertical="top"/>
    </xf>
    <xf numFmtId="1" fontId="45" fillId="0" borderId="12" xfId="0" applyNumberFormat="1" applyFont="1" applyBorder="1" applyAlignment="1">
      <alignment horizontal="left" vertical="top"/>
    </xf>
    <xf numFmtId="0" fontId="39" fillId="27" borderId="0" xfId="0" applyFont="1" applyFill="1" applyAlignment="1">
      <alignment horizontal="left" vertical="center" wrapText="1"/>
    </xf>
    <xf numFmtId="0" fontId="46" fillId="0" borderId="10" xfId="0" applyFont="1" applyBorder="1" applyAlignment="1">
      <alignment horizontal="center" vertical="top"/>
    </xf>
    <xf numFmtId="0" fontId="25" fillId="27" borderId="0" xfId="0" applyFont="1" applyFill="1" applyAlignment="1">
      <alignment horizontal="center" vertical="center" wrapText="1"/>
    </xf>
    <xf numFmtId="0" fontId="41" fillId="27" borderId="0" xfId="0" applyFont="1" applyFill="1" applyAlignment="1">
      <alignment horizontal="center" vertical="center" wrapText="1"/>
    </xf>
    <xf numFmtId="0" fontId="39" fillId="27" borderId="0" xfId="0" applyFont="1" applyFill="1" applyAlignment="1">
      <alignment horizontal="left" vertical="center" wrapText="1"/>
    </xf>
    <xf numFmtId="14" fontId="25" fillId="27" borderId="20" xfId="0" applyNumberFormat="1" applyFont="1" applyFill="1" applyBorder="1" applyAlignment="1">
      <alignment horizontal="center" vertical="center" wrapText="1"/>
    </xf>
    <xf numFmtId="0" fontId="25" fillId="27" borderId="20" xfId="0" applyFont="1" applyFill="1" applyBorder="1" applyAlignment="1">
      <alignment horizontal="center" vertical="center" wrapText="1"/>
    </xf>
    <xf numFmtId="0" fontId="47" fillId="0" borderId="0" xfId="0" applyFont="1"/>
  </cellXfs>
  <cellStyles count="95">
    <cellStyle name="20% - Accent1 2" xfId="1" xr:uid="{00000000-0005-0000-0000-000000000000}"/>
    <cellStyle name="20% - Accent1 3" xfId="2" xr:uid="{00000000-0005-0000-0000-000001000000}"/>
    <cellStyle name="20% - Accent2 2" xfId="3" xr:uid="{00000000-0005-0000-0000-000002000000}"/>
    <cellStyle name="20% - Accent2 3" xfId="4" xr:uid="{00000000-0005-0000-0000-000003000000}"/>
    <cellStyle name="20% - Accent3 2" xfId="5" xr:uid="{00000000-0005-0000-0000-000004000000}"/>
    <cellStyle name="20% - Accent3 3" xfId="6" xr:uid="{00000000-0005-0000-0000-000005000000}"/>
    <cellStyle name="20% - Accent4 2" xfId="7" xr:uid="{00000000-0005-0000-0000-000006000000}"/>
    <cellStyle name="20% - Accent4 3" xfId="8" xr:uid="{00000000-0005-0000-0000-000007000000}"/>
    <cellStyle name="20% - Accent5 2" xfId="9" xr:uid="{00000000-0005-0000-0000-000008000000}"/>
    <cellStyle name="20% - Accent5 3" xfId="10" xr:uid="{00000000-0005-0000-0000-000009000000}"/>
    <cellStyle name="20% - Accent6 2" xfId="11" xr:uid="{00000000-0005-0000-0000-00000A000000}"/>
    <cellStyle name="20% - Accent6 3" xfId="12" xr:uid="{00000000-0005-0000-0000-00000B000000}"/>
    <cellStyle name="40% - Accent1 2" xfId="13" xr:uid="{00000000-0005-0000-0000-00000C000000}"/>
    <cellStyle name="40% - Accent1 3" xfId="14" xr:uid="{00000000-0005-0000-0000-00000D000000}"/>
    <cellStyle name="40% - Accent2 2" xfId="15" xr:uid="{00000000-0005-0000-0000-00000E000000}"/>
    <cellStyle name="40% - Accent2 3" xfId="16" xr:uid="{00000000-0005-0000-0000-00000F000000}"/>
    <cellStyle name="40% - Accent3 2" xfId="17" xr:uid="{00000000-0005-0000-0000-000010000000}"/>
    <cellStyle name="40% - Accent3 3" xfId="18" xr:uid="{00000000-0005-0000-0000-000011000000}"/>
    <cellStyle name="40% - Accent4 2" xfId="19" xr:uid="{00000000-0005-0000-0000-000012000000}"/>
    <cellStyle name="40% - Accent4 3" xfId="20" xr:uid="{00000000-0005-0000-0000-000013000000}"/>
    <cellStyle name="40% - Accent5 2" xfId="21" xr:uid="{00000000-0005-0000-0000-000014000000}"/>
    <cellStyle name="40% - Accent5 3" xfId="22" xr:uid="{00000000-0005-0000-0000-000015000000}"/>
    <cellStyle name="40% - Accent6 2" xfId="23" xr:uid="{00000000-0005-0000-0000-000016000000}"/>
    <cellStyle name="40% - Accent6 3" xfId="24" xr:uid="{00000000-0005-0000-0000-000017000000}"/>
    <cellStyle name="60% - Accent1 2" xfId="25" xr:uid="{00000000-0005-0000-0000-000018000000}"/>
    <cellStyle name="60% - Accent1 3" xfId="26" xr:uid="{00000000-0005-0000-0000-000019000000}"/>
    <cellStyle name="60% - Accent2 2" xfId="27" xr:uid="{00000000-0005-0000-0000-00001A000000}"/>
    <cellStyle name="60% - Accent2 3" xfId="28" xr:uid="{00000000-0005-0000-0000-00001B000000}"/>
    <cellStyle name="60% - Accent3 2" xfId="29" xr:uid="{00000000-0005-0000-0000-00001C000000}"/>
    <cellStyle name="60% - Accent3 3" xfId="30" xr:uid="{00000000-0005-0000-0000-00001D000000}"/>
    <cellStyle name="60% - Accent4 2" xfId="31" xr:uid="{00000000-0005-0000-0000-00001E000000}"/>
    <cellStyle name="60% - Accent4 3" xfId="32" xr:uid="{00000000-0005-0000-0000-00001F000000}"/>
    <cellStyle name="60% - Accent5 2" xfId="33" xr:uid="{00000000-0005-0000-0000-000020000000}"/>
    <cellStyle name="60% - Accent5 3" xfId="34" xr:uid="{00000000-0005-0000-0000-000021000000}"/>
    <cellStyle name="60% - Accent6 2" xfId="35" xr:uid="{00000000-0005-0000-0000-000022000000}"/>
    <cellStyle name="60% - Accent6 3" xfId="36" xr:uid="{00000000-0005-0000-0000-000023000000}"/>
    <cellStyle name="Accent1 2" xfId="37" xr:uid="{00000000-0005-0000-0000-000024000000}"/>
    <cellStyle name="Accent1 3" xfId="38" xr:uid="{00000000-0005-0000-0000-000025000000}"/>
    <cellStyle name="Accent2 2" xfId="39" xr:uid="{00000000-0005-0000-0000-000026000000}"/>
    <cellStyle name="Accent2 3" xfId="40" xr:uid="{00000000-0005-0000-0000-000027000000}"/>
    <cellStyle name="Accent3 2" xfId="41" xr:uid="{00000000-0005-0000-0000-000028000000}"/>
    <cellStyle name="Accent3 3" xfId="42" xr:uid="{00000000-0005-0000-0000-000029000000}"/>
    <cellStyle name="Accent4 2" xfId="43" xr:uid="{00000000-0005-0000-0000-00002A000000}"/>
    <cellStyle name="Accent4 3" xfId="44" xr:uid="{00000000-0005-0000-0000-00002B000000}"/>
    <cellStyle name="Accent5 2" xfId="45" xr:uid="{00000000-0005-0000-0000-00002C000000}"/>
    <cellStyle name="Accent5 3" xfId="46" xr:uid="{00000000-0005-0000-0000-00002D000000}"/>
    <cellStyle name="Accent6 2" xfId="47" xr:uid="{00000000-0005-0000-0000-00002E000000}"/>
    <cellStyle name="Accent6 3" xfId="48" xr:uid="{00000000-0005-0000-0000-00002F000000}"/>
    <cellStyle name="Bad 2" xfId="49" xr:uid="{00000000-0005-0000-0000-000030000000}"/>
    <cellStyle name="Bad 3" xfId="50" xr:uid="{00000000-0005-0000-0000-000031000000}"/>
    <cellStyle name="Calculation 2" xfId="51" xr:uid="{00000000-0005-0000-0000-000032000000}"/>
    <cellStyle name="Calculation 3" xfId="52" xr:uid="{00000000-0005-0000-0000-000033000000}"/>
    <cellStyle name="Check Cell 2" xfId="53" xr:uid="{00000000-0005-0000-0000-000034000000}"/>
    <cellStyle name="Check Cell 3" xfId="54" xr:uid="{00000000-0005-0000-0000-000035000000}"/>
    <cellStyle name="Comma 2" xfId="55" xr:uid="{00000000-0005-0000-0000-000036000000}"/>
    <cellStyle name="Comma 2 2" xfId="90" xr:uid="{00000000-0005-0000-0000-000037000000}"/>
    <cellStyle name="Explanatory Text 2" xfId="56" xr:uid="{00000000-0005-0000-0000-000038000000}"/>
    <cellStyle name="Explanatory Text 3" xfId="57" xr:uid="{00000000-0005-0000-0000-000039000000}"/>
    <cellStyle name="Good 2" xfId="58" xr:uid="{00000000-0005-0000-0000-00003A000000}"/>
    <cellStyle name="Good 3" xfId="59" xr:uid="{00000000-0005-0000-0000-00003B000000}"/>
    <cellStyle name="Heading 1 2" xfId="60" xr:uid="{00000000-0005-0000-0000-00003C000000}"/>
    <cellStyle name="Heading 1 3" xfId="61" xr:uid="{00000000-0005-0000-0000-00003D000000}"/>
    <cellStyle name="Heading 2 2" xfId="62" xr:uid="{00000000-0005-0000-0000-00003E000000}"/>
    <cellStyle name="Heading 2 3" xfId="63" xr:uid="{00000000-0005-0000-0000-00003F000000}"/>
    <cellStyle name="Heading 3 2" xfId="64" xr:uid="{00000000-0005-0000-0000-000040000000}"/>
    <cellStyle name="Heading 3 3" xfId="65" xr:uid="{00000000-0005-0000-0000-000041000000}"/>
    <cellStyle name="Heading 4 2" xfId="66" xr:uid="{00000000-0005-0000-0000-000042000000}"/>
    <cellStyle name="Heading 4 3" xfId="67" xr:uid="{00000000-0005-0000-0000-000043000000}"/>
    <cellStyle name="Input 2" xfId="68" xr:uid="{00000000-0005-0000-0000-000044000000}"/>
    <cellStyle name="Input 3" xfId="69" xr:uid="{00000000-0005-0000-0000-000045000000}"/>
    <cellStyle name="Linked Cell 2" xfId="70" xr:uid="{00000000-0005-0000-0000-000046000000}"/>
    <cellStyle name="Linked Cell 3" xfId="71" xr:uid="{00000000-0005-0000-0000-000047000000}"/>
    <cellStyle name="Neutral 2" xfId="72" xr:uid="{00000000-0005-0000-0000-000048000000}"/>
    <cellStyle name="Neutral 3" xfId="73" xr:uid="{00000000-0005-0000-0000-000049000000}"/>
    <cellStyle name="Normal" xfId="0" builtinId="0"/>
    <cellStyle name="Normal 2" xfId="89" xr:uid="{00000000-0005-0000-0000-00004B000000}"/>
    <cellStyle name="Normal 2 2" xfId="74" xr:uid="{00000000-0005-0000-0000-00004C000000}"/>
    <cellStyle name="Normal 2 3" xfId="75" xr:uid="{00000000-0005-0000-0000-00004D000000}"/>
    <cellStyle name="Normal 2 3 2" xfId="91" xr:uid="{00000000-0005-0000-0000-00004E000000}"/>
    <cellStyle name="Normal 3" xfId="76" xr:uid="{00000000-0005-0000-0000-00004F000000}"/>
    <cellStyle name="Normal 4" xfId="88" xr:uid="{00000000-0005-0000-0000-000050000000}"/>
    <cellStyle name="Normal 4 2" xfId="93" xr:uid="{00000000-0005-0000-0000-000051000000}"/>
    <cellStyle name="Normal 5" xfId="94" xr:uid="{00000000-0005-0000-0000-000052000000}"/>
    <cellStyle name="Normal 6" xfId="77" xr:uid="{00000000-0005-0000-0000-000053000000}"/>
    <cellStyle name="Normal 6 2" xfId="92" xr:uid="{00000000-0005-0000-0000-000054000000}"/>
    <cellStyle name="Note 2" xfId="78" xr:uid="{00000000-0005-0000-0000-000055000000}"/>
    <cellStyle name="Note 3" xfId="79" xr:uid="{00000000-0005-0000-0000-000056000000}"/>
    <cellStyle name="Output 2" xfId="80" xr:uid="{00000000-0005-0000-0000-000057000000}"/>
    <cellStyle name="Output 3" xfId="81" xr:uid="{00000000-0005-0000-0000-000058000000}"/>
    <cellStyle name="Title 2" xfId="82" xr:uid="{00000000-0005-0000-0000-000059000000}"/>
    <cellStyle name="Title 3" xfId="83" xr:uid="{00000000-0005-0000-0000-00005A000000}"/>
    <cellStyle name="Total 2" xfId="84" xr:uid="{00000000-0005-0000-0000-00005B000000}"/>
    <cellStyle name="Total 3" xfId="85" xr:uid="{00000000-0005-0000-0000-00005C000000}"/>
    <cellStyle name="Warning Text 2" xfId="86" xr:uid="{00000000-0005-0000-0000-00005D000000}"/>
    <cellStyle name="Warning Text 3" xfId="87" xr:uid="{00000000-0005-0000-0000-00005E000000}"/>
  </cellStyles>
  <dxfs count="0"/>
  <tableStyles count="0" defaultTableStyle="TableStyleMedium9" defaultPivotStyle="PivotStyleLight16"/>
  <colors>
    <mruColors>
      <color rgb="FF2DC8FF"/>
      <color rgb="FF6DD9FF"/>
      <color rgb="FFFFFF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B0F-4A2A-A44E-3E602A3CD7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920776"/>
        <c:axId val="178921952"/>
      </c:barChart>
      <c:catAx>
        <c:axId val="178920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27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178921952"/>
        <c:crosses val="autoZero"/>
        <c:auto val="1"/>
        <c:lblAlgn val="ctr"/>
        <c:lblOffset val="100"/>
        <c:noMultiLvlLbl val="0"/>
      </c:catAx>
      <c:valAx>
        <c:axId val="17892195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17892077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1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285750</xdr:colOff>
      <xdr:row>0</xdr:row>
      <xdr:rowOff>0</xdr:rowOff>
    </xdr:from>
    <xdr:to>
      <xdr:col>5</xdr:col>
      <xdr:colOff>627698</xdr:colOff>
      <xdr:row>3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A587C0-F5FC-444C-B797-F2531F8ED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9125" y="0"/>
          <a:ext cx="1894523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185"/>
  <sheetViews>
    <sheetView tabSelected="1" view="pageBreakPreview" zoomScale="80" zoomScaleSheetLayoutView="80" workbookViewId="0">
      <pane ySplit="5" topLeftCell="A6" activePane="bottomLeft" state="frozen"/>
      <selection pane="bottomLeft" sqref="A1:A3"/>
    </sheetView>
  </sheetViews>
  <sheetFormatPr defaultRowHeight="15" x14ac:dyDescent="0.25"/>
  <cols>
    <col min="1" max="1" width="4.453125" customWidth="1"/>
    <col min="2" max="2" width="8.36328125" customWidth="1"/>
    <col min="3" max="3" width="36.54296875" customWidth="1"/>
    <col min="4" max="4" width="8.08984375" customWidth="1"/>
    <col min="5" max="6" width="10.453125" bestFit="1" customWidth="1"/>
    <col min="7" max="7" width="14.08984375" bestFit="1" customWidth="1"/>
    <col min="8" max="8" width="15" bestFit="1" customWidth="1"/>
    <col min="9" max="9" width="11.90625" bestFit="1" customWidth="1"/>
    <col min="10" max="10" width="12.36328125" bestFit="1" customWidth="1"/>
    <col min="11" max="11" width="13.453125" bestFit="1" customWidth="1"/>
    <col min="12" max="13" width="12" bestFit="1" customWidth="1"/>
    <col min="14" max="14" width="14.08984375" bestFit="1" customWidth="1"/>
  </cols>
  <sheetData>
    <row r="1" spans="1:15" ht="35.25" customHeight="1" x14ac:dyDescent="0.6">
      <c r="A1" s="41" t="s">
        <v>214</v>
      </c>
      <c r="B1" s="42"/>
      <c r="C1" s="42"/>
      <c r="D1" s="10"/>
      <c r="E1" s="10"/>
      <c r="F1" s="11"/>
      <c r="G1" s="57" t="s">
        <v>57</v>
      </c>
      <c r="H1" s="59"/>
      <c r="I1" s="59"/>
      <c r="J1" s="59"/>
      <c r="K1" s="59"/>
      <c r="L1" s="59"/>
      <c r="M1" s="59"/>
      <c r="N1" s="59"/>
    </row>
    <row r="2" spans="1:15" ht="23.25" customHeight="1" x14ac:dyDescent="0.45">
      <c r="A2" s="43"/>
      <c r="B2" s="42"/>
      <c r="C2" s="42"/>
      <c r="D2" s="10"/>
      <c r="E2" s="10"/>
      <c r="F2" s="11"/>
      <c r="G2" s="61" t="s">
        <v>58</v>
      </c>
      <c r="H2" s="60"/>
      <c r="I2" s="60"/>
      <c r="J2" s="60"/>
      <c r="K2" s="60"/>
      <c r="L2" s="60"/>
      <c r="M2" s="60"/>
      <c r="N2" s="60"/>
    </row>
    <row r="3" spans="1:15" ht="18" x14ac:dyDescent="0.35">
      <c r="A3" s="64" t="s">
        <v>215</v>
      </c>
      <c r="B3" s="42"/>
      <c r="C3" s="42"/>
      <c r="D3" s="10"/>
      <c r="E3" s="10"/>
      <c r="F3" s="11"/>
      <c r="G3" s="61"/>
      <c r="H3" s="60"/>
      <c r="I3" s="60"/>
      <c r="J3" s="60"/>
      <c r="K3" s="60"/>
      <c r="L3" s="60"/>
      <c r="M3" s="60"/>
      <c r="N3" s="60"/>
      <c r="O3" s="2"/>
    </row>
    <row r="4" spans="1:15" ht="18" customHeight="1" x14ac:dyDescent="0.25">
      <c r="A4" s="42"/>
      <c r="B4" s="42"/>
      <c r="C4" s="44"/>
      <c r="D4" s="10"/>
      <c r="E4" s="10"/>
      <c r="F4" s="10"/>
      <c r="G4" s="45" t="s">
        <v>59</v>
      </c>
      <c r="H4" s="45"/>
      <c r="I4" s="45"/>
      <c r="J4" s="45"/>
      <c r="K4" s="45"/>
      <c r="L4" s="62"/>
      <c r="M4" s="63"/>
      <c r="N4" s="63"/>
    </row>
    <row r="5" spans="1:15" ht="30.75" customHeight="1" thickBot="1" x14ac:dyDescent="0.35">
      <c r="A5" s="12" t="s">
        <v>2</v>
      </c>
      <c r="B5" s="13"/>
      <c r="C5" s="14" t="s">
        <v>0</v>
      </c>
      <c r="D5" s="14" t="s">
        <v>25</v>
      </c>
      <c r="E5" s="15" t="s">
        <v>26</v>
      </c>
      <c r="F5" s="15" t="s">
        <v>3</v>
      </c>
      <c r="G5" s="15" t="s">
        <v>4</v>
      </c>
      <c r="H5" s="15" t="s">
        <v>207</v>
      </c>
      <c r="I5" s="15" t="s">
        <v>209</v>
      </c>
      <c r="J5" s="15" t="s">
        <v>208</v>
      </c>
      <c r="K5" s="15" t="s">
        <v>210</v>
      </c>
      <c r="L5" s="15" t="s">
        <v>56</v>
      </c>
      <c r="M5" s="16" t="s">
        <v>5</v>
      </c>
      <c r="N5" s="17" t="s">
        <v>6</v>
      </c>
      <c r="O5" s="1"/>
    </row>
    <row r="6" spans="1:15" ht="16.2" thickBot="1" x14ac:dyDescent="0.35">
      <c r="A6" s="33"/>
      <c r="B6" s="3"/>
      <c r="C6" s="27"/>
      <c r="D6" s="34"/>
      <c r="E6" s="31"/>
      <c r="F6" s="29"/>
      <c r="G6" s="32"/>
      <c r="H6" s="32"/>
      <c r="I6" s="32"/>
      <c r="J6" s="32"/>
      <c r="K6" s="32"/>
      <c r="L6" s="4"/>
      <c r="M6" s="30"/>
      <c r="N6" s="9"/>
    </row>
    <row r="7" spans="1:15" ht="16.2" thickBot="1" x14ac:dyDescent="0.35">
      <c r="A7" s="18" t="str">
        <f>IF(F7&lt;&gt;"",1+MAX($A$6:A6),"")</f>
        <v/>
      </c>
      <c r="B7" s="19" t="s">
        <v>201</v>
      </c>
      <c r="C7" s="20" t="s">
        <v>202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2">
        <f>SUM(M8:M176)</f>
        <v>170821.91432621997</v>
      </c>
    </row>
    <row r="8" spans="1:15" ht="15.6" x14ac:dyDescent="0.3">
      <c r="A8" s="33"/>
      <c r="B8" s="3"/>
      <c r="C8" s="27"/>
      <c r="D8" s="34"/>
      <c r="E8" s="31"/>
      <c r="F8" s="29"/>
      <c r="G8" s="32"/>
      <c r="H8" s="32"/>
      <c r="I8" s="32"/>
      <c r="J8" s="32"/>
      <c r="K8" s="32"/>
      <c r="L8" s="4"/>
      <c r="M8" s="30"/>
      <c r="N8" s="9"/>
    </row>
    <row r="9" spans="1:15" ht="15.6" x14ac:dyDescent="0.3">
      <c r="A9" s="38" t="str">
        <f>IF(F9&lt;&gt;"",1+MAX($A$6:A8),"")</f>
        <v/>
      </c>
      <c r="B9" s="39"/>
      <c r="C9" s="40" t="s">
        <v>60</v>
      </c>
      <c r="D9" s="34"/>
      <c r="E9" s="31"/>
      <c r="F9" s="29"/>
      <c r="G9" s="32"/>
      <c r="H9" s="32"/>
      <c r="I9" s="32"/>
      <c r="J9" s="32"/>
      <c r="K9" s="32"/>
      <c r="L9" s="4"/>
      <c r="M9" s="30"/>
      <c r="N9" s="9"/>
    </row>
    <row r="10" spans="1:15" ht="15.6" x14ac:dyDescent="0.3">
      <c r="A10" s="33"/>
      <c r="B10" s="3"/>
      <c r="C10" s="27"/>
      <c r="D10" s="37"/>
      <c r="E10" s="31"/>
      <c r="F10" s="35"/>
      <c r="G10" s="32"/>
      <c r="H10" s="32"/>
      <c r="I10" s="32"/>
      <c r="J10" s="32"/>
      <c r="K10" s="32"/>
      <c r="L10" s="36"/>
      <c r="M10" s="30"/>
      <c r="N10" s="9"/>
    </row>
    <row r="11" spans="1:15" ht="15.6" x14ac:dyDescent="0.3">
      <c r="A11" s="46">
        <f>IF(F11&lt;&gt;"",1+MAX($A$6:A10),"")</f>
        <v>1</v>
      </c>
      <c r="B11" s="3"/>
      <c r="C11" s="27" t="s">
        <v>61</v>
      </c>
      <c r="D11" s="37">
        <v>38.191000000000003</v>
      </c>
      <c r="E11" s="31">
        <v>0.1</v>
      </c>
      <c r="F11" s="35">
        <f t="shared" ref="F11:F45" si="0">D11*(1+E11)</f>
        <v>42.010100000000008</v>
      </c>
      <c r="G11" s="32" t="s">
        <v>62</v>
      </c>
      <c r="H11" s="47">
        <v>0.56000000000000005</v>
      </c>
      <c r="I11" s="47">
        <f t="shared" ref="I11:I45" si="1">H11*F11</f>
        <v>23.525656000000009</v>
      </c>
      <c r="J11" s="47">
        <v>1.42</v>
      </c>
      <c r="K11" s="47">
        <f t="shared" ref="K11:K45" si="2">J11*F11</f>
        <v>59.654342000000007</v>
      </c>
      <c r="L11" s="47">
        <v>1.98</v>
      </c>
      <c r="M11" s="30">
        <f t="shared" ref="M11:M45" si="3">L11*F11</f>
        <v>83.179998000000012</v>
      </c>
      <c r="N11" s="9"/>
      <c r="O11" s="50"/>
    </row>
    <row r="12" spans="1:15" ht="15.6" x14ac:dyDescent="0.3">
      <c r="A12" s="46">
        <f>IF(F12&lt;&gt;"",1+MAX($A$6:A11),"")</f>
        <v>2</v>
      </c>
      <c r="B12" s="3"/>
      <c r="C12" s="27" t="s">
        <v>63</v>
      </c>
      <c r="D12" s="37">
        <v>7.4420000000000002</v>
      </c>
      <c r="E12" s="31">
        <v>0.1</v>
      </c>
      <c r="F12" s="35">
        <f t="shared" si="0"/>
        <v>8.1862000000000013</v>
      </c>
      <c r="G12" s="32" t="s">
        <v>62</v>
      </c>
      <c r="H12" s="47">
        <v>0.56000000000000005</v>
      </c>
      <c r="I12" s="47">
        <f t="shared" si="1"/>
        <v>4.5842720000000012</v>
      </c>
      <c r="J12" s="47">
        <v>1.22</v>
      </c>
      <c r="K12" s="47">
        <f t="shared" si="2"/>
        <v>9.9871640000000017</v>
      </c>
      <c r="L12" s="47">
        <v>1.78</v>
      </c>
      <c r="M12" s="30">
        <f t="shared" si="3"/>
        <v>14.571436000000002</v>
      </c>
      <c r="N12" s="9"/>
      <c r="O12" s="50"/>
    </row>
    <row r="13" spans="1:15" ht="15.6" x14ac:dyDescent="0.3">
      <c r="A13" s="46">
        <f>IF(F13&lt;&gt;"",1+MAX($A$6:A12),"")</f>
        <v>3</v>
      </c>
      <c r="B13" s="3"/>
      <c r="C13" s="27" t="s">
        <v>64</v>
      </c>
      <c r="D13" s="37">
        <v>208.76600000000002</v>
      </c>
      <c r="E13" s="31">
        <v>0.1</v>
      </c>
      <c r="F13" s="35">
        <f t="shared" si="0"/>
        <v>229.64260000000004</v>
      </c>
      <c r="G13" s="32" t="s">
        <v>62</v>
      </c>
      <c r="H13" s="47">
        <v>1.1200000000000001</v>
      </c>
      <c r="I13" s="47">
        <f t="shared" si="1"/>
        <v>257.19971200000009</v>
      </c>
      <c r="J13" s="47">
        <v>1.7599999999999998</v>
      </c>
      <c r="K13" s="47">
        <f t="shared" si="2"/>
        <v>404.17097600000005</v>
      </c>
      <c r="L13" s="47">
        <v>2.88</v>
      </c>
      <c r="M13" s="30">
        <f t="shared" si="3"/>
        <v>661.37068800000009</v>
      </c>
      <c r="N13" s="9"/>
      <c r="O13" s="50"/>
    </row>
    <row r="14" spans="1:15" ht="15.6" x14ac:dyDescent="0.3">
      <c r="A14" s="46">
        <f>IF(F14&lt;&gt;"",1+MAX($A$6:A13),"")</f>
        <v>4</v>
      </c>
      <c r="B14" s="3"/>
      <c r="C14" s="27" t="s">
        <v>65</v>
      </c>
      <c r="D14" s="37">
        <v>1062</v>
      </c>
      <c r="E14" s="31">
        <v>0.1</v>
      </c>
      <c r="F14" s="35">
        <f t="shared" si="0"/>
        <v>1168.2</v>
      </c>
      <c r="G14" s="32" t="s">
        <v>62</v>
      </c>
      <c r="H14" s="47">
        <v>0.34</v>
      </c>
      <c r="I14" s="47">
        <f t="shared" si="1"/>
        <v>397.18800000000005</v>
      </c>
      <c r="J14" s="47">
        <v>0.55000000000000004</v>
      </c>
      <c r="K14" s="47">
        <f t="shared" si="2"/>
        <v>642.5100000000001</v>
      </c>
      <c r="L14" s="47">
        <v>0.89</v>
      </c>
      <c r="M14" s="30">
        <f t="shared" si="3"/>
        <v>1039.6980000000001</v>
      </c>
      <c r="N14" s="9"/>
      <c r="O14" s="50"/>
    </row>
    <row r="15" spans="1:15" ht="15.6" x14ac:dyDescent="0.3">
      <c r="A15" s="46">
        <f>IF(F15&lt;&gt;"",1+MAX($A$6:A14),"")</f>
        <v>5</v>
      </c>
      <c r="B15" s="3"/>
      <c r="C15" s="27" t="s">
        <v>66</v>
      </c>
      <c r="D15" s="37">
        <v>530.90300000000002</v>
      </c>
      <c r="E15" s="31">
        <v>0.1</v>
      </c>
      <c r="F15" s="35">
        <f t="shared" si="0"/>
        <v>583.99330000000009</v>
      </c>
      <c r="G15" s="32" t="s">
        <v>62</v>
      </c>
      <c r="H15" s="47">
        <v>0.26</v>
      </c>
      <c r="I15" s="47">
        <f t="shared" si="1"/>
        <v>151.83825800000002</v>
      </c>
      <c r="J15" s="47">
        <v>0.5</v>
      </c>
      <c r="K15" s="47">
        <f t="shared" si="2"/>
        <v>291.99665000000005</v>
      </c>
      <c r="L15" s="47">
        <v>0.76</v>
      </c>
      <c r="M15" s="30">
        <f t="shared" si="3"/>
        <v>443.8349080000001</v>
      </c>
      <c r="N15" s="9"/>
      <c r="O15" s="50"/>
    </row>
    <row r="16" spans="1:15" ht="15.6" x14ac:dyDescent="0.3">
      <c r="A16" s="46">
        <f>IF(F16&lt;&gt;"",1+MAX($A$6:A15),"")</f>
        <v>6</v>
      </c>
      <c r="B16" s="3"/>
      <c r="C16" s="27" t="s">
        <v>67</v>
      </c>
      <c r="D16" s="37">
        <v>142.916</v>
      </c>
      <c r="E16" s="31">
        <v>0.1</v>
      </c>
      <c r="F16" s="35">
        <f t="shared" si="0"/>
        <v>157.20760000000001</v>
      </c>
      <c r="G16" s="32" t="s">
        <v>62</v>
      </c>
      <c r="H16" s="47">
        <v>0.26</v>
      </c>
      <c r="I16" s="47">
        <f t="shared" si="1"/>
        <v>40.873976000000006</v>
      </c>
      <c r="J16" s="47">
        <v>0.5</v>
      </c>
      <c r="K16" s="47">
        <f t="shared" si="2"/>
        <v>78.603800000000007</v>
      </c>
      <c r="L16" s="47">
        <v>0.76</v>
      </c>
      <c r="M16" s="30">
        <f t="shared" si="3"/>
        <v>119.47777600000001</v>
      </c>
      <c r="N16" s="9"/>
      <c r="O16" s="50"/>
    </row>
    <row r="17" spans="1:15" ht="15.6" x14ac:dyDescent="0.3">
      <c r="A17" s="46">
        <f>IF(F17&lt;&gt;"",1+MAX($A$6:A16),"")</f>
        <v>7</v>
      </c>
      <c r="B17" s="3"/>
      <c r="C17" s="27" t="s">
        <v>68</v>
      </c>
      <c r="D17" s="37">
        <v>33.225999999999999</v>
      </c>
      <c r="E17" s="31">
        <v>0.1</v>
      </c>
      <c r="F17" s="35">
        <f t="shared" si="0"/>
        <v>36.5486</v>
      </c>
      <c r="G17" s="32" t="s">
        <v>62</v>
      </c>
      <c r="H17" s="47">
        <v>0.32</v>
      </c>
      <c r="I17" s="47">
        <f t="shared" si="1"/>
        <v>11.695552000000001</v>
      </c>
      <c r="J17" s="47">
        <v>0.35000000000000003</v>
      </c>
      <c r="K17" s="47">
        <f t="shared" si="2"/>
        <v>12.792010000000001</v>
      </c>
      <c r="L17" s="47">
        <v>0.67</v>
      </c>
      <c r="M17" s="30">
        <f t="shared" si="3"/>
        <v>24.487562</v>
      </c>
      <c r="N17" s="9"/>
      <c r="O17" s="50"/>
    </row>
    <row r="18" spans="1:15" ht="15.6" x14ac:dyDescent="0.3">
      <c r="A18" s="46">
        <f>IF(F18&lt;&gt;"",1+MAX($A$6:A17),"")</f>
        <v>8</v>
      </c>
      <c r="B18" s="3"/>
      <c r="C18" s="27" t="s">
        <v>69</v>
      </c>
      <c r="D18" s="37">
        <v>128.941</v>
      </c>
      <c r="E18" s="31">
        <v>0.1</v>
      </c>
      <c r="F18" s="35">
        <f t="shared" si="0"/>
        <v>141.83510000000001</v>
      </c>
      <c r="G18" s="32" t="s">
        <v>62</v>
      </c>
      <c r="H18" s="47">
        <v>6.5</v>
      </c>
      <c r="I18" s="47">
        <f t="shared" si="1"/>
        <v>921.92815000000007</v>
      </c>
      <c r="J18" s="47">
        <v>12.280000000000001</v>
      </c>
      <c r="K18" s="47">
        <f t="shared" si="2"/>
        <v>1741.7350280000003</v>
      </c>
      <c r="L18" s="47">
        <v>18.78</v>
      </c>
      <c r="M18" s="30">
        <f t="shared" si="3"/>
        <v>2663.6631780000002</v>
      </c>
      <c r="N18" s="9"/>
      <c r="O18" s="50"/>
    </row>
    <row r="19" spans="1:15" ht="15.6" x14ac:dyDescent="0.3">
      <c r="A19" s="46">
        <f>IF(F19&lt;&gt;"",1+MAX($A$6:A18),"")</f>
        <v>9</v>
      </c>
      <c r="B19" s="3"/>
      <c r="C19" s="27" t="s">
        <v>70</v>
      </c>
      <c r="D19" s="37">
        <v>87.515999999999991</v>
      </c>
      <c r="E19" s="31">
        <v>0.1</v>
      </c>
      <c r="F19" s="35">
        <f t="shared" si="0"/>
        <v>96.267600000000002</v>
      </c>
      <c r="G19" s="32" t="s">
        <v>62</v>
      </c>
      <c r="H19" s="47">
        <v>0.65</v>
      </c>
      <c r="I19" s="47">
        <f t="shared" si="1"/>
        <v>62.57394</v>
      </c>
      <c r="J19" s="47">
        <v>1.2200000000000002</v>
      </c>
      <c r="K19" s="47">
        <f t="shared" si="2"/>
        <v>117.44647200000001</v>
      </c>
      <c r="L19" s="47">
        <v>1.87</v>
      </c>
      <c r="M19" s="30">
        <f t="shared" si="3"/>
        <v>180.02041200000002</v>
      </c>
      <c r="N19" s="9"/>
      <c r="O19" s="50"/>
    </row>
    <row r="20" spans="1:15" ht="15.6" x14ac:dyDescent="0.3">
      <c r="A20" s="46">
        <f>IF(F20&lt;&gt;"",1+MAX($A$6:A19),"")</f>
        <v>10</v>
      </c>
      <c r="B20" s="3"/>
      <c r="C20" s="27" t="s">
        <v>71</v>
      </c>
      <c r="D20" s="37">
        <v>21.878</v>
      </c>
      <c r="E20" s="31">
        <v>0.1</v>
      </c>
      <c r="F20" s="35">
        <f t="shared" si="0"/>
        <v>24.065800000000003</v>
      </c>
      <c r="G20" s="32" t="s">
        <v>62</v>
      </c>
      <c r="H20" s="47">
        <v>0.47</v>
      </c>
      <c r="I20" s="47">
        <f t="shared" si="1"/>
        <v>11.310926</v>
      </c>
      <c r="J20" s="47">
        <v>0.43000000000000005</v>
      </c>
      <c r="K20" s="47">
        <f t="shared" si="2"/>
        <v>10.348294000000003</v>
      </c>
      <c r="L20" s="47">
        <v>0.9</v>
      </c>
      <c r="M20" s="30">
        <f t="shared" si="3"/>
        <v>21.659220000000005</v>
      </c>
      <c r="N20" s="9"/>
      <c r="O20" s="50"/>
    </row>
    <row r="21" spans="1:15" ht="15.6" x14ac:dyDescent="0.3">
      <c r="A21" s="46">
        <f>IF(F21&lt;&gt;"",1+MAX($A$6:A20),"")</f>
        <v>11</v>
      </c>
      <c r="B21" s="3"/>
      <c r="C21" s="27" t="s">
        <v>72</v>
      </c>
      <c r="D21" s="37">
        <v>1223</v>
      </c>
      <c r="E21" s="31">
        <v>0.1</v>
      </c>
      <c r="F21" s="35">
        <f t="shared" si="0"/>
        <v>1345.3000000000002</v>
      </c>
      <c r="G21" s="32" t="s">
        <v>62</v>
      </c>
      <c r="H21" s="47">
        <v>1.54</v>
      </c>
      <c r="I21" s="47">
        <f t="shared" si="1"/>
        <v>2071.7620000000002</v>
      </c>
      <c r="J21" s="47">
        <v>1.7999999999999998</v>
      </c>
      <c r="K21" s="47">
        <f t="shared" si="2"/>
        <v>2421.54</v>
      </c>
      <c r="L21" s="47">
        <v>3.34</v>
      </c>
      <c r="M21" s="30">
        <f t="shared" si="3"/>
        <v>4493.3020000000006</v>
      </c>
      <c r="N21" s="9"/>
      <c r="O21" s="50"/>
    </row>
    <row r="22" spans="1:15" ht="15.6" x14ac:dyDescent="0.3">
      <c r="A22" s="46">
        <f>IF(F22&lt;&gt;"",1+MAX($A$6:A21),"")</f>
        <v>12</v>
      </c>
      <c r="B22" s="3"/>
      <c r="C22" s="27" t="s">
        <v>73</v>
      </c>
      <c r="D22" s="37">
        <v>232.965</v>
      </c>
      <c r="E22" s="31">
        <v>0.1</v>
      </c>
      <c r="F22" s="35">
        <f t="shared" si="0"/>
        <v>256.26150000000001</v>
      </c>
      <c r="G22" s="32" t="s">
        <v>62</v>
      </c>
      <c r="H22" s="47">
        <v>1.23</v>
      </c>
      <c r="I22" s="47">
        <f t="shared" si="1"/>
        <v>315.20164499999998</v>
      </c>
      <c r="J22" s="47">
        <v>1.4500000000000002</v>
      </c>
      <c r="K22" s="47">
        <f t="shared" si="2"/>
        <v>371.57917500000008</v>
      </c>
      <c r="L22" s="47">
        <v>2.68</v>
      </c>
      <c r="M22" s="30">
        <f t="shared" si="3"/>
        <v>686.78082000000006</v>
      </c>
      <c r="N22" s="9"/>
      <c r="O22" s="50"/>
    </row>
    <row r="23" spans="1:15" ht="15.6" x14ac:dyDescent="0.3">
      <c r="A23" s="46">
        <f>IF(F23&lt;&gt;"",1+MAX($A$6:A22),"")</f>
        <v>13</v>
      </c>
      <c r="B23" s="3"/>
      <c r="C23" s="27" t="s">
        <v>74</v>
      </c>
      <c r="D23" s="37">
        <v>347.54699999999997</v>
      </c>
      <c r="E23" s="31">
        <v>0.1</v>
      </c>
      <c r="F23" s="35">
        <f t="shared" si="0"/>
        <v>382.30169999999998</v>
      </c>
      <c r="G23" s="32" t="s">
        <v>62</v>
      </c>
      <c r="H23" s="47">
        <v>0.89</v>
      </c>
      <c r="I23" s="47">
        <f t="shared" si="1"/>
        <v>340.248513</v>
      </c>
      <c r="J23" s="47">
        <v>0.7599999999999999</v>
      </c>
      <c r="K23" s="47">
        <f t="shared" si="2"/>
        <v>290.54929199999992</v>
      </c>
      <c r="L23" s="47">
        <v>1.65</v>
      </c>
      <c r="M23" s="30">
        <f t="shared" si="3"/>
        <v>630.79780499999993</v>
      </c>
      <c r="N23" s="9"/>
      <c r="O23" s="50"/>
    </row>
    <row r="24" spans="1:15" ht="15.6" x14ac:dyDescent="0.3">
      <c r="A24" s="46">
        <f>IF(F24&lt;&gt;"",1+MAX($A$6:A23),"")</f>
        <v>14</v>
      </c>
      <c r="B24" s="3"/>
      <c r="C24" s="27" t="s">
        <v>74</v>
      </c>
      <c r="D24" s="37">
        <v>75.362000000000009</v>
      </c>
      <c r="E24" s="31">
        <v>0.1</v>
      </c>
      <c r="F24" s="35">
        <f t="shared" si="0"/>
        <v>82.898200000000017</v>
      </c>
      <c r="G24" s="32" t="s">
        <v>62</v>
      </c>
      <c r="H24" s="47">
        <v>0.89</v>
      </c>
      <c r="I24" s="47">
        <f t="shared" si="1"/>
        <v>73.779398000000015</v>
      </c>
      <c r="J24" s="47">
        <v>0.7599999999999999</v>
      </c>
      <c r="K24" s="47">
        <f t="shared" si="2"/>
        <v>63.002632000000006</v>
      </c>
      <c r="L24" s="47">
        <v>1.65</v>
      </c>
      <c r="M24" s="30">
        <f t="shared" si="3"/>
        <v>136.78203000000002</v>
      </c>
      <c r="N24" s="9"/>
      <c r="O24" s="50"/>
    </row>
    <row r="25" spans="1:15" ht="15.6" x14ac:dyDescent="0.3">
      <c r="A25" s="46">
        <f>IF(F25&lt;&gt;"",1+MAX($A$6:A24),"")</f>
        <v>15</v>
      </c>
      <c r="B25" s="3"/>
      <c r="C25" s="27" t="s">
        <v>75</v>
      </c>
      <c r="D25" s="37">
        <v>109.69499999999999</v>
      </c>
      <c r="E25" s="31">
        <v>0.1</v>
      </c>
      <c r="F25" s="35">
        <f t="shared" si="0"/>
        <v>120.6645</v>
      </c>
      <c r="G25" s="32" t="s">
        <v>62</v>
      </c>
      <c r="H25" s="47">
        <v>0.72</v>
      </c>
      <c r="I25" s="47">
        <f t="shared" si="1"/>
        <v>86.878439999999998</v>
      </c>
      <c r="J25" s="47">
        <v>1.08</v>
      </c>
      <c r="K25" s="47">
        <f t="shared" si="2"/>
        <v>130.31766000000002</v>
      </c>
      <c r="L25" s="47">
        <v>1.8</v>
      </c>
      <c r="M25" s="30">
        <f t="shared" si="3"/>
        <v>217.1961</v>
      </c>
      <c r="N25" s="9"/>
      <c r="O25" s="50"/>
    </row>
    <row r="26" spans="1:15" ht="15.6" x14ac:dyDescent="0.3">
      <c r="A26" s="46">
        <f>IF(F26&lt;&gt;"",1+MAX($A$6:A25),"")</f>
        <v>16</v>
      </c>
      <c r="B26" s="3"/>
      <c r="C26" s="27" t="s">
        <v>76</v>
      </c>
      <c r="D26" s="37">
        <v>266.39999999999998</v>
      </c>
      <c r="E26" s="31">
        <v>0.1</v>
      </c>
      <c r="F26" s="35">
        <f t="shared" si="0"/>
        <v>293.04000000000002</v>
      </c>
      <c r="G26" s="32" t="s">
        <v>62</v>
      </c>
      <c r="H26" s="47">
        <v>0.32</v>
      </c>
      <c r="I26" s="47">
        <f t="shared" si="1"/>
        <v>93.772800000000004</v>
      </c>
      <c r="J26" s="47">
        <v>0.55000000000000004</v>
      </c>
      <c r="K26" s="47">
        <f t="shared" si="2"/>
        <v>161.17200000000003</v>
      </c>
      <c r="L26" s="47">
        <v>0.87</v>
      </c>
      <c r="M26" s="30">
        <f t="shared" si="3"/>
        <v>254.94480000000001</v>
      </c>
      <c r="N26" s="9"/>
      <c r="O26" s="50"/>
    </row>
    <row r="27" spans="1:15" ht="15.6" x14ac:dyDescent="0.3">
      <c r="A27" s="46">
        <f>IF(F27&lt;&gt;"",1+MAX($A$6:A26),"")</f>
        <v>17</v>
      </c>
      <c r="B27" s="3"/>
      <c r="C27" s="27" t="s">
        <v>77</v>
      </c>
      <c r="D27" s="37">
        <v>313</v>
      </c>
      <c r="E27" s="31">
        <v>0.1</v>
      </c>
      <c r="F27" s="35">
        <f t="shared" si="0"/>
        <v>344.3</v>
      </c>
      <c r="G27" s="32" t="s">
        <v>62</v>
      </c>
      <c r="H27" s="47">
        <v>0.89</v>
      </c>
      <c r="I27" s="47">
        <f t="shared" si="1"/>
        <v>306.42700000000002</v>
      </c>
      <c r="J27" s="47">
        <v>0.7599999999999999</v>
      </c>
      <c r="K27" s="47">
        <f t="shared" si="2"/>
        <v>261.66799999999995</v>
      </c>
      <c r="L27" s="47">
        <v>1.65</v>
      </c>
      <c r="M27" s="30">
        <f t="shared" si="3"/>
        <v>568.09500000000003</v>
      </c>
      <c r="N27" s="9"/>
      <c r="O27" s="50"/>
    </row>
    <row r="28" spans="1:15" ht="15.6" x14ac:dyDescent="0.3">
      <c r="A28" s="46">
        <f>IF(F28&lt;&gt;"",1+MAX($A$6:A27),"")</f>
        <v>18</v>
      </c>
      <c r="B28" s="3"/>
      <c r="C28" s="27" t="s">
        <v>78</v>
      </c>
      <c r="D28" s="37">
        <v>40.769000000000005</v>
      </c>
      <c r="E28" s="31">
        <v>0.1</v>
      </c>
      <c r="F28" s="35">
        <f t="shared" si="0"/>
        <v>44.845900000000007</v>
      </c>
      <c r="G28" s="32" t="s">
        <v>62</v>
      </c>
      <c r="H28" s="47">
        <v>1.1100000000000001</v>
      </c>
      <c r="I28" s="47">
        <f t="shared" si="1"/>
        <v>49.778949000000011</v>
      </c>
      <c r="J28" s="47">
        <v>1.2299999999999998</v>
      </c>
      <c r="K28" s="47">
        <f t="shared" si="2"/>
        <v>55.160457000000001</v>
      </c>
      <c r="L28" s="47">
        <v>2.34</v>
      </c>
      <c r="M28" s="30">
        <f t="shared" si="3"/>
        <v>104.93940600000001</v>
      </c>
      <c r="N28" s="9"/>
      <c r="O28" s="50"/>
    </row>
    <row r="29" spans="1:15" ht="15.6" x14ac:dyDescent="0.3">
      <c r="A29" s="46">
        <f>IF(F29&lt;&gt;"",1+MAX($A$6:A28),"")</f>
        <v>19</v>
      </c>
      <c r="B29" s="3"/>
      <c r="C29" s="27" t="s">
        <v>79</v>
      </c>
      <c r="D29" s="37">
        <v>253</v>
      </c>
      <c r="E29" s="31">
        <v>0.1</v>
      </c>
      <c r="F29" s="35">
        <f t="shared" si="0"/>
        <v>278.3</v>
      </c>
      <c r="G29" s="32" t="s">
        <v>62</v>
      </c>
      <c r="H29" s="47">
        <v>1.02</v>
      </c>
      <c r="I29" s="47">
        <f t="shared" si="1"/>
        <v>283.86600000000004</v>
      </c>
      <c r="J29" s="47">
        <v>0.56000000000000005</v>
      </c>
      <c r="K29" s="47">
        <f t="shared" si="2"/>
        <v>155.84800000000001</v>
      </c>
      <c r="L29" s="47">
        <v>1.58</v>
      </c>
      <c r="M29" s="30">
        <f t="shared" si="3"/>
        <v>439.71400000000006</v>
      </c>
      <c r="N29" s="9"/>
      <c r="O29" s="50"/>
    </row>
    <row r="30" spans="1:15" ht="15.6" x14ac:dyDescent="0.3">
      <c r="A30" s="46">
        <f>IF(F30&lt;&gt;"",1+MAX($A$6:A29),"")</f>
        <v>20</v>
      </c>
      <c r="B30" s="3"/>
      <c r="C30" s="27" t="s">
        <v>71</v>
      </c>
      <c r="D30" s="37">
        <v>15.066000000000001</v>
      </c>
      <c r="E30" s="31">
        <v>0.1</v>
      </c>
      <c r="F30" s="35">
        <f t="shared" si="0"/>
        <v>16.572600000000001</v>
      </c>
      <c r="G30" s="32" t="s">
        <v>62</v>
      </c>
      <c r="H30" s="47">
        <v>1.1499999999999999</v>
      </c>
      <c r="I30" s="47">
        <f t="shared" si="1"/>
        <v>19.058489999999999</v>
      </c>
      <c r="J30" s="47">
        <v>0.95000000000000018</v>
      </c>
      <c r="K30" s="47">
        <f t="shared" si="2"/>
        <v>15.743970000000004</v>
      </c>
      <c r="L30" s="47">
        <v>2.1</v>
      </c>
      <c r="M30" s="30">
        <f t="shared" si="3"/>
        <v>34.802460000000004</v>
      </c>
      <c r="N30" s="9"/>
      <c r="O30" s="50"/>
    </row>
    <row r="31" spans="1:15" ht="15.6" x14ac:dyDescent="0.3">
      <c r="A31" s="46">
        <f>IF(F31&lt;&gt;"",1+MAX($A$6:A30),"")</f>
        <v>21</v>
      </c>
      <c r="B31" s="3"/>
      <c r="C31" s="27" t="s">
        <v>80</v>
      </c>
      <c r="D31" s="37">
        <v>486.01499999999999</v>
      </c>
      <c r="E31" s="31">
        <v>0.1</v>
      </c>
      <c r="F31" s="35">
        <f t="shared" si="0"/>
        <v>534.61649999999997</v>
      </c>
      <c r="G31" s="32" t="s">
        <v>62</v>
      </c>
      <c r="H31" s="47">
        <v>2.21</v>
      </c>
      <c r="I31" s="47">
        <f t="shared" si="1"/>
        <v>1181.502465</v>
      </c>
      <c r="J31" s="47">
        <v>2.4699999999999998</v>
      </c>
      <c r="K31" s="47">
        <f t="shared" si="2"/>
        <v>1320.5027549999998</v>
      </c>
      <c r="L31" s="47">
        <v>4.68</v>
      </c>
      <c r="M31" s="30">
        <f t="shared" si="3"/>
        <v>2502.0052199999996</v>
      </c>
      <c r="N31" s="9"/>
      <c r="O31" s="50"/>
    </row>
    <row r="32" spans="1:15" ht="15.6" x14ac:dyDescent="0.3">
      <c r="A32" s="46">
        <f>IF(F32&lt;&gt;"",1+MAX($A$6:A31),"")</f>
        <v>22</v>
      </c>
      <c r="B32" s="3"/>
      <c r="C32" s="27" t="s">
        <v>81</v>
      </c>
      <c r="D32" s="37">
        <v>793.01800000000003</v>
      </c>
      <c r="E32" s="31">
        <v>0.1</v>
      </c>
      <c r="F32" s="35">
        <f t="shared" si="0"/>
        <v>872.3198000000001</v>
      </c>
      <c r="G32" s="32" t="s">
        <v>62</v>
      </c>
      <c r="H32" s="47">
        <v>1.21</v>
      </c>
      <c r="I32" s="47">
        <f t="shared" si="1"/>
        <v>1055.5069580000002</v>
      </c>
      <c r="J32" s="47">
        <v>1.1299999999999999</v>
      </c>
      <c r="K32" s="47">
        <f t="shared" si="2"/>
        <v>985.72137399999997</v>
      </c>
      <c r="L32" s="47">
        <v>2.34</v>
      </c>
      <c r="M32" s="30">
        <f t="shared" si="3"/>
        <v>2041.2283320000001</v>
      </c>
      <c r="N32" s="9"/>
      <c r="O32" s="50"/>
    </row>
    <row r="33" spans="1:15" ht="15.6" x14ac:dyDescent="0.3">
      <c r="A33" s="46">
        <f>IF(F33&lt;&gt;"",1+MAX($A$6:A32),"")</f>
        <v>23</v>
      </c>
      <c r="B33" s="3"/>
      <c r="C33" s="27" t="s">
        <v>82</v>
      </c>
      <c r="D33" s="37">
        <v>57.765999999999998</v>
      </c>
      <c r="E33" s="31">
        <v>0.1</v>
      </c>
      <c r="F33" s="35">
        <f t="shared" si="0"/>
        <v>63.5426</v>
      </c>
      <c r="G33" s="32" t="s">
        <v>62</v>
      </c>
      <c r="H33" s="47">
        <v>4.3499999999999996</v>
      </c>
      <c r="I33" s="47">
        <f t="shared" si="1"/>
        <v>276.41030999999998</v>
      </c>
      <c r="J33" s="47">
        <v>5.01</v>
      </c>
      <c r="K33" s="47">
        <f t="shared" si="2"/>
        <v>318.34842599999996</v>
      </c>
      <c r="L33" s="47">
        <v>9.36</v>
      </c>
      <c r="M33" s="30">
        <f t="shared" si="3"/>
        <v>594.758736</v>
      </c>
      <c r="N33" s="9"/>
      <c r="O33" s="50"/>
    </row>
    <row r="34" spans="1:15" ht="15.6" x14ac:dyDescent="0.3">
      <c r="A34" s="46">
        <f>IF(F34&lt;&gt;"",1+MAX($A$6:A33),"")</f>
        <v>24</v>
      </c>
      <c r="B34" s="3"/>
      <c r="C34" s="27" t="s">
        <v>83</v>
      </c>
      <c r="D34" s="37">
        <v>83.953000000000003</v>
      </c>
      <c r="E34" s="31">
        <v>0.1</v>
      </c>
      <c r="F34" s="35">
        <f t="shared" si="0"/>
        <v>92.348300000000009</v>
      </c>
      <c r="G34" s="32" t="s">
        <v>62</v>
      </c>
      <c r="H34" s="47">
        <v>0.24</v>
      </c>
      <c r="I34" s="47">
        <f t="shared" si="1"/>
        <v>22.163592000000001</v>
      </c>
      <c r="J34" s="47">
        <v>0.7</v>
      </c>
      <c r="K34" s="47">
        <f t="shared" si="2"/>
        <v>64.643810000000002</v>
      </c>
      <c r="L34" s="47">
        <v>0.94</v>
      </c>
      <c r="M34" s="30">
        <f t="shared" si="3"/>
        <v>86.80740200000001</v>
      </c>
      <c r="N34" s="9"/>
      <c r="O34" s="50"/>
    </row>
    <row r="35" spans="1:15" ht="15.6" x14ac:dyDescent="0.3">
      <c r="A35" s="46">
        <f>IF(F35&lt;&gt;"",1+MAX($A$6:A34),"")</f>
        <v>25</v>
      </c>
      <c r="B35" s="3"/>
      <c r="C35" s="27" t="s">
        <v>84</v>
      </c>
      <c r="D35" s="37">
        <v>235.78700000000001</v>
      </c>
      <c r="E35" s="31">
        <v>0.1</v>
      </c>
      <c r="F35" s="35">
        <f t="shared" si="0"/>
        <v>259.3657</v>
      </c>
      <c r="G35" s="32" t="s">
        <v>62</v>
      </c>
      <c r="H35" s="47">
        <v>0.54</v>
      </c>
      <c r="I35" s="47">
        <f t="shared" si="1"/>
        <v>140.057478</v>
      </c>
      <c r="J35" s="47">
        <v>0.67999999999999994</v>
      </c>
      <c r="K35" s="47">
        <f t="shared" si="2"/>
        <v>176.36867599999999</v>
      </c>
      <c r="L35" s="47">
        <v>1.22</v>
      </c>
      <c r="M35" s="30">
        <f t="shared" si="3"/>
        <v>316.426154</v>
      </c>
      <c r="N35" s="9"/>
      <c r="O35" s="50"/>
    </row>
    <row r="36" spans="1:15" ht="15.6" x14ac:dyDescent="0.3">
      <c r="A36" s="46">
        <f>IF(F36&lt;&gt;"",1+MAX($A$6:A35),"")</f>
        <v>26</v>
      </c>
      <c r="B36" s="3"/>
      <c r="C36" s="27" t="s">
        <v>85</v>
      </c>
      <c r="D36" s="37">
        <v>1923</v>
      </c>
      <c r="E36" s="31">
        <v>0.1</v>
      </c>
      <c r="F36" s="35">
        <f t="shared" si="0"/>
        <v>2115.3000000000002</v>
      </c>
      <c r="G36" s="32" t="s">
        <v>62</v>
      </c>
      <c r="H36" s="47">
        <v>0.82</v>
      </c>
      <c r="I36" s="47">
        <f t="shared" si="1"/>
        <v>1734.546</v>
      </c>
      <c r="J36" s="47">
        <v>0.87</v>
      </c>
      <c r="K36" s="47">
        <f t="shared" si="2"/>
        <v>1840.3110000000001</v>
      </c>
      <c r="L36" s="47">
        <v>1.69</v>
      </c>
      <c r="M36" s="30">
        <f t="shared" si="3"/>
        <v>3574.857</v>
      </c>
      <c r="N36" s="9"/>
      <c r="O36" s="50"/>
    </row>
    <row r="37" spans="1:15" ht="15.6" x14ac:dyDescent="0.3">
      <c r="A37" s="46">
        <f>IF(F37&lt;&gt;"",1+MAX($A$6:A36),"")</f>
        <v>27</v>
      </c>
      <c r="B37" s="3"/>
      <c r="C37" s="27" t="s">
        <v>86</v>
      </c>
      <c r="D37" s="37">
        <v>5.2430000000000003</v>
      </c>
      <c r="E37" s="31">
        <v>0.1</v>
      </c>
      <c r="F37" s="35">
        <f t="shared" si="0"/>
        <v>5.7673000000000005</v>
      </c>
      <c r="G37" s="32" t="s">
        <v>62</v>
      </c>
      <c r="H37" s="47">
        <v>0.85</v>
      </c>
      <c r="I37" s="47">
        <f t="shared" si="1"/>
        <v>4.9022050000000004</v>
      </c>
      <c r="J37" s="47">
        <v>0.47000000000000008</v>
      </c>
      <c r="K37" s="47">
        <f t="shared" si="2"/>
        <v>2.7106310000000007</v>
      </c>
      <c r="L37" s="47">
        <v>1.32</v>
      </c>
      <c r="M37" s="30">
        <f t="shared" si="3"/>
        <v>7.6128360000000015</v>
      </c>
      <c r="N37" s="9"/>
      <c r="O37" s="50"/>
    </row>
    <row r="38" spans="1:15" ht="15.6" x14ac:dyDescent="0.3">
      <c r="A38" s="46">
        <f>IF(F38&lt;&gt;"",1+MAX($A$6:A37),"")</f>
        <v>28</v>
      </c>
      <c r="B38" s="3"/>
      <c r="C38" s="27" t="s">
        <v>87</v>
      </c>
      <c r="D38" s="37">
        <v>11</v>
      </c>
      <c r="E38" s="31">
        <v>0.1</v>
      </c>
      <c r="F38" s="35">
        <f t="shared" si="0"/>
        <v>12.100000000000001</v>
      </c>
      <c r="G38" s="32" t="s">
        <v>62</v>
      </c>
      <c r="H38" s="47">
        <v>0.23</v>
      </c>
      <c r="I38" s="47">
        <f t="shared" si="1"/>
        <v>2.7830000000000004</v>
      </c>
      <c r="J38" s="47">
        <v>0.45000000000000007</v>
      </c>
      <c r="K38" s="47">
        <f t="shared" si="2"/>
        <v>5.4450000000000012</v>
      </c>
      <c r="L38" s="47">
        <v>0.68</v>
      </c>
      <c r="M38" s="30">
        <f t="shared" si="3"/>
        <v>8.2280000000000015</v>
      </c>
      <c r="N38" s="9"/>
      <c r="O38" s="50"/>
    </row>
    <row r="39" spans="1:15" ht="15.6" x14ac:dyDescent="0.3">
      <c r="A39" s="46">
        <f>IF(F39&lt;&gt;"",1+MAX($A$6:A38),"")</f>
        <v>29</v>
      </c>
      <c r="B39" s="3"/>
      <c r="C39" s="27" t="s">
        <v>88</v>
      </c>
      <c r="D39" s="37">
        <v>30</v>
      </c>
      <c r="E39" s="31">
        <v>0.1</v>
      </c>
      <c r="F39" s="35">
        <f t="shared" si="0"/>
        <v>33</v>
      </c>
      <c r="G39" s="32" t="s">
        <v>62</v>
      </c>
      <c r="H39" s="47">
        <v>0.85</v>
      </c>
      <c r="I39" s="47">
        <f t="shared" si="1"/>
        <v>28.05</v>
      </c>
      <c r="J39" s="47">
        <v>0.98000000000000009</v>
      </c>
      <c r="K39" s="47">
        <f t="shared" si="2"/>
        <v>32.340000000000003</v>
      </c>
      <c r="L39" s="47">
        <v>1.83</v>
      </c>
      <c r="M39" s="30">
        <f t="shared" si="3"/>
        <v>60.39</v>
      </c>
      <c r="N39" s="9"/>
      <c r="O39" s="50"/>
    </row>
    <row r="40" spans="1:15" ht="15.6" x14ac:dyDescent="0.3">
      <c r="A40" s="46">
        <f>IF(F40&lt;&gt;"",1+MAX($A$6:A39),"")</f>
        <v>30</v>
      </c>
      <c r="B40" s="3"/>
      <c r="C40" s="27" t="s">
        <v>89</v>
      </c>
      <c r="D40" s="37">
        <v>140</v>
      </c>
      <c r="E40" s="31">
        <v>0.1</v>
      </c>
      <c r="F40" s="35">
        <f t="shared" si="0"/>
        <v>154</v>
      </c>
      <c r="G40" s="32" t="s">
        <v>62</v>
      </c>
      <c r="H40" s="47">
        <v>2.4300000000000002</v>
      </c>
      <c r="I40" s="47">
        <f t="shared" si="1"/>
        <v>374.22</v>
      </c>
      <c r="J40" s="47">
        <v>3.36</v>
      </c>
      <c r="K40" s="47">
        <f t="shared" si="2"/>
        <v>517.43999999999994</v>
      </c>
      <c r="L40" s="47">
        <v>5.79</v>
      </c>
      <c r="M40" s="30">
        <f t="shared" si="3"/>
        <v>891.66</v>
      </c>
      <c r="N40" s="9"/>
      <c r="O40" s="50"/>
    </row>
    <row r="41" spans="1:15" ht="15.6" x14ac:dyDescent="0.3">
      <c r="A41" s="46">
        <f>IF(F41&lt;&gt;"",1+MAX($A$6:A40),"")</f>
        <v>31</v>
      </c>
      <c r="B41" s="3"/>
      <c r="C41" s="27" t="s">
        <v>90</v>
      </c>
      <c r="D41" s="37">
        <v>237</v>
      </c>
      <c r="E41" s="31">
        <v>0.1</v>
      </c>
      <c r="F41" s="35">
        <f t="shared" si="0"/>
        <v>260.70000000000005</v>
      </c>
      <c r="G41" s="32" t="s">
        <v>62</v>
      </c>
      <c r="H41" s="47">
        <v>0.34</v>
      </c>
      <c r="I41" s="47">
        <f t="shared" si="1"/>
        <v>88.638000000000019</v>
      </c>
      <c r="J41" s="47">
        <v>0.44</v>
      </c>
      <c r="K41" s="47">
        <f t="shared" si="2"/>
        <v>114.70800000000003</v>
      </c>
      <c r="L41" s="47">
        <v>0.78</v>
      </c>
      <c r="M41" s="30">
        <f t="shared" si="3"/>
        <v>203.34600000000003</v>
      </c>
      <c r="N41" s="9"/>
      <c r="O41" s="50"/>
    </row>
    <row r="42" spans="1:15" ht="15.6" x14ac:dyDescent="0.3">
      <c r="A42" s="46">
        <f>IF(F42&lt;&gt;"",1+MAX($A$6:A41),"")</f>
        <v>32</v>
      </c>
      <c r="B42" s="3"/>
      <c r="C42" s="27" t="s">
        <v>87</v>
      </c>
      <c r="D42" s="37">
        <v>80.747</v>
      </c>
      <c r="E42" s="31">
        <v>0.1</v>
      </c>
      <c r="F42" s="35">
        <f t="shared" si="0"/>
        <v>88.821700000000007</v>
      </c>
      <c r="G42" s="32" t="s">
        <v>62</v>
      </c>
      <c r="H42" s="47">
        <v>0.34</v>
      </c>
      <c r="I42" s="47">
        <f t="shared" si="1"/>
        <v>30.199378000000003</v>
      </c>
      <c r="J42" s="47">
        <v>0.34</v>
      </c>
      <c r="K42" s="47">
        <f t="shared" si="2"/>
        <v>30.199378000000003</v>
      </c>
      <c r="L42" s="47">
        <v>0.68</v>
      </c>
      <c r="M42" s="30">
        <f t="shared" si="3"/>
        <v>60.398756000000006</v>
      </c>
      <c r="N42" s="9"/>
      <c r="O42" s="50"/>
    </row>
    <row r="43" spans="1:15" ht="15.6" x14ac:dyDescent="0.3">
      <c r="A43" s="46">
        <f>IF(F43&lt;&gt;"",1+MAX($A$6:A42),"")</f>
        <v>33</v>
      </c>
      <c r="B43" s="3"/>
      <c r="C43" s="27" t="s">
        <v>91</v>
      </c>
      <c r="D43" s="37">
        <v>64.774000000000001</v>
      </c>
      <c r="E43" s="31">
        <v>0.1</v>
      </c>
      <c r="F43" s="35">
        <f t="shared" si="0"/>
        <v>71.251400000000004</v>
      </c>
      <c r="G43" s="32" t="s">
        <v>62</v>
      </c>
      <c r="H43" s="47">
        <v>0.65</v>
      </c>
      <c r="I43" s="47">
        <f t="shared" si="1"/>
        <v>46.313410000000005</v>
      </c>
      <c r="J43" s="47">
        <v>1.2930000000000001</v>
      </c>
      <c r="K43" s="47">
        <f t="shared" si="2"/>
        <v>92.128060200000021</v>
      </c>
      <c r="L43" s="47">
        <v>1.9430000000000001</v>
      </c>
      <c r="M43" s="30">
        <f t="shared" si="3"/>
        <v>138.4414702</v>
      </c>
      <c r="N43" s="9"/>
      <c r="O43" s="50"/>
    </row>
    <row r="44" spans="1:15" ht="15.6" x14ac:dyDescent="0.3">
      <c r="A44" s="46">
        <f>IF(F44&lt;&gt;"",1+MAX($A$6:A43),"")</f>
        <v>34</v>
      </c>
      <c r="B44" s="3"/>
      <c r="C44" s="27" t="s">
        <v>92</v>
      </c>
      <c r="D44" s="37">
        <v>10.288</v>
      </c>
      <c r="E44" s="31">
        <v>0.1</v>
      </c>
      <c r="F44" s="35">
        <f t="shared" si="0"/>
        <v>11.316800000000001</v>
      </c>
      <c r="G44" s="32" t="s">
        <v>62</v>
      </c>
      <c r="H44" s="47">
        <v>0.82</v>
      </c>
      <c r="I44" s="47">
        <f t="shared" si="1"/>
        <v>9.279776</v>
      </c>
      <c r="J44" s="47">
        <v>0.6</v>
      </c>
      <c r="K44" s="47">
        <f t="shared" si="2"/>
        <v>6.7900800000000006</v>
      </c>
      <c r="L44" s="47">
        <v>1.42</v>
      </c>
      <c r="M44" s="30">
        <f t="shared" si="3"/>
        <v>16.069856000000001</v>
      </c>
      <c r="N44" s="9"/>
      <c r="O44" s="50"/>
    </row>
    <row r="45" spans="1:15" ht="15.6" x14ac:dyDescent="0.3">
      <c r="A45" s="46">
        <f>IF(F45&lt;&gt;"",1+MAX($A$6:A44),"")</f>
        <v>35</v>
      </c>
      <c r="B45" s="3"/>
      <c r="C45" s="27" t="s">
        <v>93</v>
      </c>
      <c r="D45" s="37">
        <v>7.5910000000000002</v>
      </c>
      <c r="E45" s="31">
        <v>0.1</v>
      </c>
      <c r="F45" s="35">
        <f t="shared" si="0"/>
        <v>8.3501000000000012</v>
      </c>
      <c r="G45" s="32" t="s">
        <v>62</v>
      </c>
      <c r="H45" s="47">
        <v>0.48</v>
      </c>
      <c r="I45" s="47">
        <f t="shared" si="1"/>
        <v>4.0080480000000005</v>
      </c>
      <c r="J45" s="47">
        <v>0.75</v>
      </c>
      <c r="K45" s="47">
        <f t="shared" si="2"/>
        <v>6.2625750000000009</v>
      </c>
      <c r="L45" s="47">
        <v>1.23</v>
      </c>
      <c r="M45" s="30">
        <f t="shared" si="3"/>
        <v>10.270623000000001</v>
      </c>
      <c r="N45" s="9"/>
      <c r="O45" s="50"/>
    </row>
    <row r="46" spans="1:15" ht="15.6" x14ac:dyDescent="0.3">
      <c r="A46" s="33"/>
      <c r="B46" s="3"/>
      <c r="C46" s="27"/>
      <c r="D46" s="37"/>
      <c r="E46" s="31"/>
      <c r="F46" s="35"/>
      <c r="G46" s="32"/>
      <c r="H46" s="32"/>
      <c r="I46" s="32"/>
      <c r="J46" s="32"/>
      <c r="K46" s="32"/>
      <c r="L46" s="36"/>
      <c r="M46" s="30"/>
      <c r="N46" s="9"/>
    </row>
    <row r="47" spans="1:15" ht="15.6" x14ac:dyDescent="0.3">
      <c r="A47" s="38"/>
      <c r="B47" s="39"/>
      <c r="C47" s="40" t="s">
        <v>94</v>
      </c>
      <c r="D47" s="34"/>
      <c r="E47" s="31"/>
      <c r="F47" s="29"/>
      <c r="G47" s="32"/>
      <c r="H47" s="32"/>
      <c r="I47" s="32"/>
      <c r="J47" s="32"/>
      <c r="K47" s="32"/>
      <c r="L47" s="4"/>
      <c r="M47" s="30"/>
      <c r="N47" s="9"/>
    </row>
    <row r="48" spans="1:15" ht="15.6" x14ac:dyDescent="0.3">
      <c r="A48" s="46" t="str">
        <f>IF(F48&lt;&gt;"",1+MAX($A$6:A47),"")</f>
        <v/>
      </c>
      <c r="B48" s="3"/>
      <c r="C48" s="27"/>
      <c r="D48" s="37"/>
      <c r="E48" s="31"/>
      <c r="F48" s="35"/>
      <c r="G48" s="32"/>
      <c r="H48" s="32"/>
      <c r="I48" s="32"/>
      <c r="J48" s="32"/>
      <c r="K48" s="32"/>
      <c r="L48" s="36"/>
      <c r="M48" s="30"/>
      <c r="N48" s="9"/>
    </row>
    <row r="49" spans="1:15" ht="15.6" x14ac:dyDescent="0.3">
      <c r="A49" s="46">
        <f>IF(F49&lt;&gt;"",1+MAX($A$6:A48),"")</f>
        <v>36</v>
      </c>
      <c r="B49" s="3"/>
      <c r="C49" s="27" t="s">
        <v>95</v>
      </c>
      <c r="D49" s="37">
        <v>7</v>
      </c>
      <c r="E49" s="31">
        <v>0</v>
      </c>
      <c r="F49" s="35">
        <f t="shared" ref="F49:F61" si="4">D49*(1+E49)</f>
        <v>7</v>
      </c>
      <c r="G49" s="32" t="s">
        <v>96</v>
      </c>
      <c r="H49" s="47">
        <v>220</v>
      </c>
      <c r="I49" s="47">
        <f t="shared" ref="I49:I60" si="5">H49*F49</f>
        <v>1540</v>
      </c>
      <c r="J49" s="47">
        <v>203.39999999999998</v>
      </c>
      <c r="K49" s="47">
        <f t="shared" ref="K49:K60" si="6">J49*F49</f>
        <v>1423.7999999999997</v>
      </c>
      <c r="L49" s="47">
        <v>423.4</v>
      </c>
      <c r="M49" s="30">
        <f t="shared" ref="M49:M61" si="7">L49*F49</f>
        <v>2963.7999999999997</v>
      </c>
      <c r="N49" s="9"/>
      <c r="O49" s="50"/>
    </row>
    <row r="50" spans="1:15" ht="15.6" x14ac:dyDescent="0.3">
      <c r="A50" s="46">
        <f>IF(F50&lt;&gt;"",1+MAX($A$6:A49),"")</f>
        <v>37</v>
      </c>
      <c r="B50" s="3"/>
      <c r="C50" s="27" t="s">
        <v>97</v>
      </c>
      <c r="D50" s="37">
        <v>4</v>
      </c>
      <c r="E50" s="31">
        <v>0</v>
      </c>
      <c r="F50" s="35">
        <f t="shared" si="4"/>
        <v>4</v>
      </c>
      <c r="G50" s="32" t="s">
        <v>96</v>
      </c>
      <c r="H50" s="47">
        <v>220</v>
      </c>
      <c r="I50" s="47">
        <f t="shared" si="5"/>
        <v>880</v>
      </c>
      <c r="J50" s="47">
        <v>239.39999999999998</v>
      </c>
      <c r="K50" s="47">
        <f t="shared" si="6"/>
        <v>957.59999999999991</v>
      </c>
      <c r="L50" s="47">
        <v>459.4</v>
      </c>
      <c r="M50" s="30">
        <f t="shared" si="7"/>
        <v>1837.6</v>
      </c>
      <c r="N50" s="9"/>
      <c r="O50" s="50"/>
    </row>
    <row r="51" spans="1:15" ht="15.6" x14ac:dyDescent="0.3">
      <c r="A51" s="46">
        <f>IF(F51&lt;&gt;"",1+MAX($A$6:A50),"")</f>
        <v>38</v>
      </c>
      <c r="B51" s="3"/>
      <c r="C51" s="27" t="s">
        <v>98</v>
      </c>
      <c r="D51" s="37">
        <v>6</v>
      </c>
      <c r="E51" s="31">
        <v>0</v>
      </c>
      <c r="F51" s="35">
        <f t="shared" si="4"/>
        <v>6</v>
      </c>
      <c r="G51" s="32" t="s">
        <v>96</v>
      </c>
      <c r="H51" s="47">
        <v>220</v>
      </c>
      <c r="I51" s="47">
        <f t="shared" si="5"/>
        <v>1320</v>
      </c>
      <c r="J51" s="47">
        <v>210.39999999999998</v>
      </c>
      <c r="K51" s="47">
        <f t="shared" si="6"/>
        <v>1262.3999999999999</v>
      </c>
      <c r="L51" s="47">
        <v>430.4</v>
      </c>
      <c r="M51" s="30">
        <f t="shared" si="7"/>
        <v>2582.3999999999996</v>
      </c>
      <c r="N51" s="9"/>
      <c r="O51" s="50"/>
    </row>
    <row r="52" spans="1:15" ht="15.6" x14ac:dyDescent="0.3">
      <c r="A52" s="46">
        <f>IF(F52&lt;&gt;"",1+MAX($A$6:A51),"")</f>
        <v>39</v>
      </c>
      <c r="B52" s="3"/>
      <c r="C52" s="27" t="s">
        <v>99</v>
      </c>
      <c r="D52" s="37">
        <v>3</v>
      </c>
      <c r="E52" s="31">
        <v>0</v>
      </c>
      <c r="F52" s="35">
        <f t="shared" si="4"/>
        <v>3</v>
      </c>
      <c r="G52" s="32" t="s">
        <v>96</v>
      </c>
      <c r="H52" s="47">
        <v>220</v>
      </c>
      <c r="I52" s="47">
        <f t="shared" si="5"/>
        <v>660</v>
      </c>
      <c r="J52" s="47">
        <v>232.3</v>
      </c>
      <c r="K52" s="47">
        <f t="shared" si="6"/>
        <v>696.90000000000009</v>
      </c>
      <c r="L52" s="47">
        <v>452.3</v>
      </c>
      <c r="M52" s="30">
        <f t="shared" si="7"/>
        <v>1356.9</v>
      </c>
      <c r="N52" s="9"/>
      <c r="O52" s="50"/>
    </row>
    <row r="53" spans="1:15" ht="15.6" x14ac:dyDescent="0.3">
      <c r="A53" s="46">
        <f>IF(F53&lt;&gt;"",1+MAX($A$6:A52),"")</f>
        <v>40</v>
      </c>
      <c r="B53" s="3"/>
      <c r="C53" s="27" t="s">
        <v>100</v>
      </c>
      <c r="D53" s="37">
        <v>2</v>
      </c>
      <c r="E53" s="31">
        <v>0</v>
      </c>
      <c r="F53" s="35">
        <f t="shared" si="4"/>
        <v>2</v>
      </c>
      <c r="G53" s="32" t="s">
        <v>96</v>
      </c>
      <c r="H53" s="47">
        <v>220</v>
      </c>
      <c r="I53" s="47">
        <f t="shared" si="5"/>
        <v>440</v>
      </c>
      <c r="J53" s="47">
        <v>232.3</v>
      </c>
      <c r="K53" s="47">
        <f t="shared" si="6"/>
        <v>464.6</v>
      </c>
      <c r="L53" s="47">
        <v>452.3</v>
      </c>
      <c r="M53" s="30">
        <f t="shared" si="7"/>
        <v>904.6</v>
      </c>
      <c r="N53" s="9"/>
      <c r="O53" s="50"/>
    </row>
    <row r="54" spans="1:15" ht="15.6" x14ac:dyDescent="0.3">
      <c r="A54" s="46">
        <f>IF(F54&lt;&gt;"",1+MAX($A$6:A53),"")</f>
        <v>41</v>
      </c>
      <c r="B54" s="3"/>
      <c r="C54" s="27" t="s">
        <v>101</v>
      </c>
      <c r="D54" s="37">
        <v>6</v>
      </c>
      <c r="E54" s="31">
        <v>0</v>
      </c>
      <c r="F54" s="35">
        <f t="shared" si="4"/>
        <v>6</v>
      </c>
      <c r="G54" s="32" t="s">
        <v>96</v>
      </c>
      <c r="H54" s="47">
        <v>220</v>
      </c>
      <c r="I54" s="47">
        <f t="shared" si="5"/>
        <v>1320</v>
      </c>
      <c r="J54" s="47">
        <v>232.3</v>
      </c>
      <c r="K54" s="47">
        <f t="shared" si="6"/>
        <v>1393.8000000000002</v>
      </c>
      <c r="L54" s="47">
        <v>452.3</v>
      </c>
      <c r="M54" s="30">
        <f t="shared" si="7"/>
        <v>2713.8</v>
      </c>
      <c r="N54" s="9"/>
      <c r="O54" s="50"/>
    </row>
    <row r="55" spans="1:15" ht="15.6" x14ac:dyDescent="0.3">
      <c r="A55" s="46">
        <f>IF(F55&lt;&gt;"",1+MAX($A$6:A54),"")</f>
        <v>42</v>
      </c>
      <c r="B55" s="3"/>
      <c r="C55" s="27" t="s">
        <v>102</v>
      </c>
      <c r="D55" s="37">
        <v>2</v>
      </c>
      <c r="E55" s="31">
        <v>0</v>
      </c>
      <c r="F55" s="35">
        <f t="shared" si="4"/>
        <v>2</v>
      </c>
      <c r="G55" s="32" t="s">
        <v>96</v>
      </c>
      <c r="H55" s="47">
        <v>220</v>
      </c>
      <c r="I55" s="47">
        <f t="shared" si="5"/>
        <v>440</v>
      </c>
      <c r="J55" s="47">
        <v>214.39999999999998</v>
      </c>
      <c r="K55" s="47">
        <f t="shared" si="6"/>
        <v>428.79999999999995</v>
      </c>
      <c r="L55" s="47">
        <v>434.4</v>
      </c>
      <c r="M55" s="30">
        <f t="shared" si="7"/>
        <v>868.8</v>
      </c>
      <c r="N55" s="9"/>
      <c r="O55" s="50"/>
    </row>
    <row r="56" spans="1:15" ht="15.6" x14ac:dyDescent="0.3">
      <c r="A56" s="46">
        <f>IF(F56&lt;&gt;"",1+MAX($A$6:A55),"")</f>
        <v>43</v>
      </c>
      <c r="B56" s="3"/>
      <c r="C56" s="27" t="s">
        <v>103</v>
      </c>
      <c r="D56" s="37">
        <v>1</v>
      </c>
      <c r="E56" s="31">
        <v>0</v>
      </c>
      <c r="F56" s="35">
        <f t="shared" si="4"/>
        <v>1</v>
      </c>
      <c r="G56" s="32" t="s">
        <v>96</v>
      </c>
      <c r="H56" s="47">
        <v>220</v>
      </c>
      <c r="I56" s="47">
        <f t="shared" si="5"/>
        <v>220</v>
      </c>
      <c r="J56" s="47">
        <v>236</v>
      </c>
      <c r="K56" s="47">
        <f t="shared" si="6"/>
        <v>236</v>
      </c>
      <c r="L56" s="47">
        <v>456</v>
      </c>
      <c r="M56" s="30">
        <f t="shared" si="7"/>
        <v>456</v>
      </c>
      <c r="N56" s="9"/>
      <c r="O56" s="50"/>
    </row>
    <row r="57" spans="1:15" ht="15.6" x14ac:dyDescent="0.3">
      <c r="A57" s="46">
        <f>IF(F57&lt;&gt;"",1+MAX($A$6:A56),"")</f>
        <v>44</v>
      </c>
      <c r="B57" s="3"/>
      <c r="C57" s="27" t="s">
        <v>104</v>
      </c>
      <c r="D57" s="37">
        <v>1</v>
      </c>
      <c r="E57" s="31">
        <v>0</v>
      </c>
      <c r="F57" s="35">
        <f t="shared" si="4"/>
        <v>1</v>
      </c>
      <c r="G57" s="32" t="s">
        <v>96</v>
      </c>
      <c r="H57" s="47">
        <v>220</v>
      </c>
      <c r="I57" s="47">
        <f t="shared" si="5"/>
        <v>220</v>
      </c>
      <c r="J57" s="47">
        <v>169.5</v>
      </c>
      <c r="K57" s="47">
        <f t="shared" si="6"/>
        <v>169.5</v>
      </c>
      <c r="L57" s="47">
        <v>389.5</v>
      </c>
      <c r="M57" s="30">
        <f t="shared" si="7"/>
        <v>389.5</v>
      </c>
      <c r="N57" s="9"/>
      <c r="O57" s="50"/>
    </row>
    <row r="58" spans="1:15" ht="15.6" x14ac:dyDescent="0.3">
      <c r="A58" s="46">
        <f>IF(F58&lt;&gt;"",1+MAX($A$6:A57),"")</f>
        <v>45</v>
      </c>
      <c r="B58" s="3"/>
      <c r="C58" s="27" t="s">
        <v>105</v>
      </c>
      <c r="D58" s="37">
        <v>1</v>
      </c>
      <c r="E58" s="31">
        <v>0</v>
      </c>
      <c r="F58" s="35">
        <f t="shared" si="4"/>
        <v>1</v>
      </c>
      <c r="G58" s="32" t="s">
        <v>96</v>
      </c>
      <c r="H58" s="47">
        <v>220</v>
      </c>
      <c r="I58" s="47">
        <f t="shared" si="5"/>
        <v>220</v>
      </c>
      <c r="J58" s="47">
        <v>200</v>
      </c>
      <c r="K58" s="47">
        <f t="shared" si="6"/>
        <v>200</v>
      </c>
      <c r="L58" s="47">
        <v>420</v>
      </c>
      <c r="M58" s="30">
        <f t="shared" si="7"/>
        <v>420</v>
      </c>
      <c r="N58" s="9"/>
      <c r="O58" s="50"/>
    </row>
    <row r="59" spans="1:15" ht="15.6" x14ac:dyDescent="0.3">
      <c r="A59" s="46">
        <f>IF(F59&lt;&gt;"",1+MAX($A$6:A58),"")</f>
        <v>46</v>
      </c>
      <c r="B59" s="3"/>
      <c r="C59" s="27" t="s">
        <v>106</v>
      </c>
      <c r="D59" s="37">
        <v>1</v>
      </c>
      <c r="E59" s="31">
        <v>0</v>
      </c>
      <c r="F59" s="35">
        <f t="shared" si="4"/>
        <v>1</v>
      </c>
      <c r="G59" s="32" t="s">
        <v>96</v>
      </c>
      <c r="H59" s="47">
        <v>220</v>
      </c>
      <c r="I59" s="47">
        <f t="shared" si="5"/>
        <v>220</v>
      </c>
      <c r="J59" s="47">
        <v>239.3</v>
      </c>
      <c r="K59" s="47">
        <f t="shared" si="6"/>
        <v>239.3</v>
      </c>
      <c r="L59" s="47">
        <v>459.3</v>
      </c>
      <c r="M59" s="30">
        <f t="shared" si="7"/>
        <v>459.3</v>
      </c>
      <c r="N59" s="9"/>
      <c r="O59" s="50"/>
    </row>
    <row r="60" spans="1:15" ht="15.6" x14ac:dyDescent="0.3">
      <c r="A60" s="46">
        <f>IF(F60&lt;&gt;"",1+MAX($A$6:A59),"")</f>
        <v>47</v>
      </c>
      <c r="B60" s="3"/>
      <c r="C60" s="27" t="s">
        <v>107</v>
      </c>
      <c r="D60" s="37">
        <v>1</v>
      </c>
      <c r="E60" s="31">
        <v>0</v>
      </c>
      <c r="F60" s="35">
        <f t="shared" si="4"/>
        <v>1</v>
      </c>
      <c r="G60" s="32" t="s">
        <v>96</v>
      </c>
      <c r="H60" s="47">
        <v>220</v>
      </c>
      <c r="I60" s="47">
        <f t="shared" si="5"/>
        <v>220</v>
      </c>
      <c r="J60" s="47">
        <v>239.3</v>
      </c>
      <c r="K60" s="47">
        <f t="shared" si="6"/>
        <v>239.3</v>
      </c>
      <c r="L60" s="47">
        <v>459.3</v>
      </c>
      <c r="M60" s="30">
        <f t="shared" si="7"/>
        <v>459.3</v>
      </c>
      <c r="N60" s="9"/>
      <c r="O60" s="50"/>
    </row>
    <row r="61" spans="1:15" ht="15.6" x14ac:dyDescent="0.3">
      <c r="A61" s="46">
        <f>IF(F61&lt;&gt;"",1+MAX($A$6:A60),"")</f>
        <v>48</v>
      </c>
      <c r="B61" s="3"/>
      <c r="C61" s="27" t="s">
        <v>108</v>
      </c>
      <c r="D61" s="37">
        <v>1</v>
      </c>
      <c r="E61" s="31">
        <v>0</v>
      </c>
      <c r="F61" s="35">
        <f t="shared" si="4"/>
        <v>1</v>
      </c>
      <c r="G61" s="32" t="s">
        <v>109</v>
      </c>
      <c r="H61" s="32"/>
      <c r="I61" s="32"/>
      <c r="J61" s="32"/>
      <c r="K61" s="32"/>
      <c r="L61" s="47">
        <v>3000</v>
      </c>
      <c r="M61" s="30">
        <f t="shared" si="7"/>
        <v>3000</v>
      </c>
      <c r="N61" s="9"/>
    </row>
    <row r="62" spans="1:15" ht="15.6" x14ac:dyDescent="0.3">
      <c r="A62" s="33"/>
      <c r="B62" s="3"/>
      <c r="C62" s="27"/>
      <c r="D62" s="37"/>
      <c r="E62" s="31"/>
      <c r="F62" s="35"/>
      <c r="G62" s="32"/>
      <c r="H62" s="32"/>
      <c r="I62" s="32"/>
      <c r="J62" s="32"/>
      <c r="K62" s="32"/>
      <c r="L62" s="36"/>
      <c r="M62" s="30"/>
      <c r="N62" s="9"/>
    </row>
    <row r="63" spans="1:15" ht="15.6" x14ac:dyDescent="0.3">
      <c r="A63" s="38"/>
      <c r="B63" s="39"/>
      <c r="C63" s="40" t="s">
        <v>110</v>
      </c>
      <c r="D63" s="34"/>
      <c r="E63" s="31"/>
      <c r="F63" s="29"/>
      <c r="G63" s="32"/>
      <c r="H63" s="32"/>
      <c r="I63" s="32"/>
      <c r="J63" s="32"/>
      <c r="K63" s="32"/>
      <c r="L63" s="4"/>
      <c r="M63" s="30"/>
      <c r="N63" s="9"/>
    </row>
    <row r="64" spans="1:15" ht="15.6" x14ac:dyDescent="0.3">
      <c r="A64" s="46" t="str">
        <f>IF(F64&lt;&gt;"",1+MAX($A$6:A63),"")</f>
        <v/>
      </c>
      <c r="B64" s="3"/>
      <c r="C64" s="27"/>
      <c r="D64" s="37"/>
      <c r="E64" s="31"/>
      <c r="F64" s="35"/>
      <c r="G64" s="32"/>
      <c r="H64" s="32"/>
      <c r="I64" s="32"/>
      <c r="J64" s="32"/>
      <c r="K64" s="32"/>
      <c r="L64" s="36"/>
      <c r="M64" s="30"/>
      <c r="N64" s="9"/>
    </row>
    <row r="65" spans="1:15" ht="15.6" x14ac:dyDescent="0.3">
      <c r="A65" s="46">
        <f>IF(F65&lt;&gt;"",1+MAX($A$6:A64),"")</f>
        <v>49</v>
      </c>
      <c r="B65" s="3"/>
      <c r="C65" s="27" t="s">
        <v>111</v>
      </c>
      <c r="D65" s="37">
        <v>695</v>
      </c>
      <c r="E65" s="31">
        <v>0.1</v>
      </c>
      <c r="F65" s="35">
        <f t="shared" ref="F65:F93" si="8">D65*(1+E65)</f>
        <v>764.50000000000011</v>
      </c>
      <c r="G65" s="32" t="s">
        <v>62</v>
      </c>
      <c r="H65" s="48">
        <v>0.45</v>
      </c>
      <c r="I65" s="47">
        <f t="shared" ref="I65:I93" si="9">H65*F65</f>
        <v>344.02500000000003</v>
      </c>
      <c r="J65" s="48">
        <v>0.59499999999999997</v>
      </c>
      <c r="K65" s="47">
        <f t="shared" ref="K65:K93" si="10">J65*F65</f>
        <v>454.87750000000005</v>
      </c>
      <c r="L65" s="48">
        <v>1.0449999999999999</v>
      </c>
      <c r="M65" s="30">
        <f t="shared" ref="M65:M93" si="11">L65*F65</f>
        <v>798.90250000000003</v>
      </c>
      <c r="N65" s="9"/>
      <c r="O65" s="50"/>
    </row>
    <row r="66" spans="1:15" ht="15.6" x14ac:dyDescent="0.3">
      <c r="A66" s="46">
        <f>IF(F66&lt;&gt;"",1+MAX($A$6:A65),"")</f>
        <v>50</v>
      </c>
      <c r="B66" s="3"/>
      <c r="C66" s="27" t="s">
        <v>112</v>
      </c>
      <c r="D66" s="37">
        <v>75.948999999999998</v>
      </c>
      <c r="E66" s="31">
        <v>0.1</v>
      </c>
      <c r="F66" s="35">
        <f t="shared" si="8"/>
        <v>83.543900000000008</v>
      </c>
      <c r="G66" s="32" t="s">
        <v>62</v>
      </c>
      <c r="H66" s="48">
        <v>0.45</v>
      </c>
      <c r="I66" s="47">
        <f t="shared" si="9"/>
        <v>37.594755000000006</v>
      </c>
      <c r="J66" s="48">
        <v>0.5169999999999999</v>
      </c>
      <c r="K66" s="47">
        <f t="shared" si="10"/>
        <v>43.192196299999999</v>
      </c>
      <c r="L66" s="48">
        <v>0.96699999999999997</v>
      </c>
      <c r="M66" s="30">
        <f t="shared" si="11"/>
        <v>80.786951299999998</v>
      </c>
      <c r="N66" s="9"/>
      <c r="O66" s="50"/>
    </row>
    <row r="67" spans="1:15" ht="15.6" x14ac:dyDescent="0.3">
      <c r="A67" s="46">
        <f>IF(F67&lt;&gt;"",1+MAX($A$6:A66),"")</f>
        <v>51</v>
      </c>
      <c r="B67" s="3"/>
      <c r="C67" s="27" t="s">
        <v>113</v>
      </c>
      <c r="D67" s="37">
        <v>128.941</v>
      </c>
      <c r="E67" s="31">
        <v>0.1</v>
      </c>
      <c r="F67" s="35">
        <f t="shared" si="8"/>
        <v>141.83510000000001</v>
      </c>
      <c r="G67" s="32" t="s">
        <v>62</v>
      </c>
      <c r="H67" s="48">
        <v>3.34</v>
      </c>
      <c r="I67" s="47">
        <f t="shared" si="9"/>
        <v>473.72923400000002</v>
      </c>
      <c r="J67" s="48">
        <v>4.01</v>
      </c>
      <c r="K67" s="47">
        <f t="shared" si="10"/>
        <v>568.75875099999996</v>
      </c>
      <c r="L67" s="48">
        <v>7.35</v>
      </c>
      <c r="M67" s="30">
        <f t="shared" si="11"/>
        <v>1042.487985</v>
      </c>
      <c r="N67" s="9"/>
      <c r="O67" s="50"/>
    </row>
    <row r="68" spans="1:15" ht="15.6" x14ac:dyDescent="0.3">
      <c r="A68" s="46">
        <f>IF(F68&lt;&gt;"",1+MAX($A$6:A67),"")</f>
        <v>52</v>
      </c>
      <c r="B68" s="3"/>
      <c r="C68" s="27" t="s">
        <v>114</v>
      </c>
      <c r="D68" s="37">
        <v>57.765999999999998</v>
      </c>
      <c r="E68" s="31">
        <v>0.1</v>
      </c>
      <c r="F68" s="35">
        <f t="shared" si="8"/>
        <v>63.5426</v>
      </c>
      <c r="G68" s="32" t="s">
        <v>62</v>
      </c>
      <c r="H68" s="48">
        <v>1.34</v>
      </c>
      <c r="I68" s="47">
        <f t="shared" si="9"/>
        <v>85.147084000000007</v>
      </c>
      <c r="J68" s="48">
        <v>2.8900000000000006</v>
      </c>
      <c r="K68" s="47">
        <f t="shared" si="10"/>
        <v>183.63811400000003</v>
      </c>
      <c r="L68" s="48">
        <v>4.2300000000000004</v>
      </c>
      <c r="M68" s="30">
        <f t="shared" si="11"/>
        <v>268.78519800000004</v>
      </c>
      <c r="N68" s="9"/>
      <c r="O68" s="50"/>
    </row>
    <row r="69" spans="1:15" ht="15.6" x14ac:dyDescent="0.3">
      <c r="A69" s="46">
        <f>IF(F69&lt;&gt;"",1+MAX($A$6:A68),"")</f>
        <v>53</v>
      </c>
      <c r="B69" s="3"/>
      <c r="C69" s="27" t="s">
        <v>115</v>
      </c>
      <c r="D69" s="37">
        <v>142</v>
      </c>
      <c r="E69" s="31">
        <v>0.1</v>
      </c>
      <c r="F69" s="35">
        <f t="shared" si="8"/>
        <v>156.20000000000002</v>
      </c>
      <c r="G69" s="32" t="s">
        <v>62</v>
      </c>
      <c r="H69" s="48">
        <v>0.45</v>
      </c>
      <c r="I69" s="47">
        <f t="shared" si="9"/>
        <v>70.290000000000006</v>
      </c>
      <c r="J69" s="48">
        <v>0.58200000000000007</v>
      </c>
      <c r="K69" s="47">
        <f t="shared" si="10"/>
        <v>90.908400000000015</v>
      </c>
      <c r="L69" s="48">
        <v>1.032</v>
      </c>
      <c r="M69" s="30">
        <f t="shared" si="11"/>
        <v>161.19840000000002</v>
      </c>
      <c r="N69" s="9"/>
      <c r="O69" s="50"/>
    </row>
    <row r="70" spans="1:15" ht="15.6" x14ac:dyDescent="0.3">
      <c r="A70" s="46">
        <f>IF(F70&lt;&gt;"",1+MAX($A$6:A69),"")</f>
        <v>54</v>
      </c>
      <c r="B70" s="3"/>
      <c r="C70" s="27" t="s">
        <v>116</v>
      </c>
      <c r="D70" s="37">
        <v>46</v>
      </c>
      <c r="E70" s="31">
        <v>0.1</v>
      </c>
      <c r="F70" s="35">
        <f t="shared" si="8"/>
        <v>50.6</v>
      </c>
      <c r="G70" s="32" t="s">
        <v>62</v>
      </c>
      <c r="H70" s="48">
        <v>0.45</v>
      </c>
      <c r="I70" s="47">
        <f t="shared" si="9"/>
        <v>22.77</v>
      </c>
      <c r="J70" s="48">
        <v>0.57800000000000007</v>
      </c>
      <c r="K70" s="47">
        <f t="shared" si="10"/>
        <v>29.246800000000004</v>
      </c>
      <c r="L70" s="48">
        <v>1.028</v>
      </c>
      <c r="M70" s="30">
        <f t="shared" si="11"/>
        <v>52.016800000000003</v>
      </c>
      <c r="N70" s="9"/>
      <c r="O70" s="50"/>
    </row>
    <row r="71" spans="1:15" ht="15.6" x14ac:dyDescent="0.3">
      <c r="A71" s="46">
        <f>IF(F71&lt;&gt;"",1+MAX($A$6:A70),"")</f>
        <v>55</v>
      </c>
      <c r="B71" s="3"/>
      <c r="C71" s="27" t="s">
        <v>117</v>
      </c>
      <c r="D71" s="37">
        <v>342</v>
      </c>
      <c r="E71" s="31">
        <v>0.1</v>
      </c>
      <c r="F71" s="35">
        <f t="shared" si="8"/>
        <v>376.20000000000005</v>
      </c>
      <c r="G71" s="32" t="s">
        <v>62</v>
      </c>
      <c r="H71" s="48">
        <v>0.45</v>
      </c>
      <c r="I71" s="47">
        <f t="shared" si="9"/>
        <v>169.29000000000002</v>
      </c>
      <c r="J71" s="48">
        <v>0.59800000000000009</v>
      </c>
      <c r="K71" s="47">
        <f t="shared" si="10"/>
        <v>224.96760000000006</v>
      </c>
      <c r="L71" s="48">
        <v>1.048</v>
      </c>
      <c r="M71" s="30">
        <f t="shared" si="11"/>
        <v>394.25760000000008</v>
      </c>
      <c r="N71" s="9"/>
      <c r="O71" s="50"/>
    </row>
    <row r="72" spans="1:15" ht="15.6" x14ac:dyDescent="0.3">
      <c r="A72" s="46">
        <f>IF(F72&lt;&gt;"",1+MAX($A$6:A71),"")</f>
        <v>56</v>
      </c>
      <c r="B72" s="3"/>
      <c r="C72" s="27" t="s">
        <v>118</v>
      </c>
      <c r="D72" s="37">
        <v>10.95</v>
      </c>
      <c r="E72" s="31">
        <v>0.1</v>
      </c>
      <c r="F72" s="35">
        <f t="shared" si="8"/>
        <v>12.045</v>
      </c>
      <c r="G72" s="32" t="s">
        <v>62</v>
      </c>
      <c r="H72" s="48">
        <v>0.45</v>
      </c>
      <c r="I72" s="47">
        <f t="shared" si="9"/>
        <v>5.4202500000000002</v>
      </c>
      <c r="J72" s="48">
        <v>0.59299999999999997</v>
      </c>
      <c r="K72" s="47">
        <f t="shared" si="10"/>
        <v>7.1426849999999993</v>
      </c>
      <c r="L72" s="48">
        <v>1.0429999999999999</v>
      </c>
      <c r="M72" s="30">
        <f t="shared" si="11"/>
        <v>12.562935</v>
      </c>
      <c r="N72" s="9"/>
      <c r="O72" s="50"/>
    </row>
    <row r="73" spans="1:15" ht="15.6" x14ac:dyDescent="0.3">
      <c r="A73" s="46">
        <f>IF(F73&lt;&gt;"",1+MAX($A$6:A72),"")</f>
        <v>57</v>
      </c>
      <c r="B73" s="3"/>
      <c r="C73" s="27" t="s">
        <v>119</v>
      </c>
      <c r="D73" s="37">
        <v>1081</v>
      </c>
      <c r="E73" s="31">
        <v>0.1</v>
      </c>
      <c r="F73" s="35">
        <f t="shared" si="8"/>
        <v>1189.1000000000001</v>
      </c>
      <c r="G73" s="32" t="s">
        <v>62</v>
      </c>
      <c r="H73" s="48">
        <v>0.45</v>
      </c>
      <c r="I73" s="47">
        <f t="shared" si="9"/>
        <v>535.09500000000003</v>
      </c>
      <c r="J73" s="48">
        <v>0.59529999999999994</v>
      </c>
      <c r="K73" s="47">
        <f t="shared" si="10"/>
        <v>707.87122999999997</v>
      </c>
      <c r="L73" s="48">
        <v>1.0452999999999999</v>
      </c>
      <c r="M73" s="30">
        <f t="shared" si="11"/>
        <v>1242.96623</v>
      </c>
      <c r="N73" s="9"/>
      <c r="O73" s="50"/>
    </row>
    <row r="74" spans="1:15" ht="15.6" x14ac:dyDescent="0.3">
      <c r="A74" s="46">
        <f>IF(F74&lt;&gt;"",1+MAX($A$6:A73),"")</f>
        <v>58</v>
      </c>
      <c r="B74" s="3"/>
      <c r="C74" s="27" t="s">
        <v>120</v>
      </c>
      <c r="D74" s="37">
        <v>19.305</v>
      </c>
      <c r="E74" s="31">
        <v>0.1</v>
      </c>
      <c r="F74" s="35">
        <f t="shared" si="8"/>
        <v>21.235500000000002</v>
      </c>
      <c r="G74" s="32" t="s">
        <v>62</v>
      </c>
      <c r="H74" s="48">
        <v>0.45</v>
      </c>
      <c r="I74" s="47">
        <f t="shared" si="9"/>
        <v>9.5559750000000019</v>
      </c>
      <c r="J74" s="48">
        <v>0.59200000000000008</v>
      </c>
      <c r="K74" s="47">
        <f t="shared" si="10"/>
        <v>12.571416000000003</v>
      </c>
      <c r="L74" s="48">
        <v>1.042</v>
      </c>
      <c r="M74" s="30">
        <f t="shared" si="11"/>
        <v>22.127391000000003</v>
      </c>
      <c r="N74" s="9"/>
      <c r="O74" s="50"/>
    </row>
    <row r="75" spans="1:15" ht="15.6" x14ac:dyDescent="0.3">
      <c r="A75" s="46">
        <f>IF(F75&lt;&gt;"",1+MAX($A$6:A74),"")</f>
        <v>59</v>
      </c>
      <c r="B75" s="3"/>
      <c r="C75" s="27" t="s">
        <v>121</v>
      </c>
      <c r="D75" s="37">
        <v>104</v>
      </c>
      <c r="E75" s="31">
        <v>0.1</v>
      </c>
      <c r="F75" s="35">
        <f t="shared" si="8"/>
        <v>114.4</v>
      </c>
      <c r="G75" s="32" t="s">
        <v>62</v>
      </c>
      <c r="H75" s="48">
        <v>0.45</v>
      </c>
      <c r="I75" s="47">
        <f t="shared" si="9"/>
        <v>51.480000000000004</v>
      </c>
      <c r="J75" s="48">
        <v>0.59600000000000009</v>
      </c>
      <c r="K75" s="47">
        <f t="shared" si="10"/>
        <v>68.182400000000015</v>
      </c>
      <c r="L75" s="48">
        <v>1.046</v>
      </c>
      <c r="M75" s="30">
        <f t="shared" si="11"/>
        <v>119.66240000000001</v>
      </c>
      <c r="N75" s="9"/>
      <c r="O75" s="50"/>
    </row>
    <row r="76" spans="1:15" ht="15.6" x14ac:dyDescent="0.3">
      <c r="A76" s="46">
        <f>IF(F76&lt;&gt;"",1+MAX($A$6:A75),"")</f>
        <v>60</v>
      </c>
      <c r="B76" s="3"/>
      <c r="C76" s="27" t="s">
        <v>122</v>
      </c>
      <c r="D76" s="37">
        <v>46</v>
      </c>
      <c r="E76" s="31">
        <v>0.1</v>
      </c>
      <c r="F76" s="35">
        <f t="shared" si="8"/>
        <v>50.6</v>
      </c>
      <c r="G76" s="32" t="s">
        <v>62</v>
      </c>
      <c r="H76" s="48">
        <v>0.45</v>
      </c>
      <c r="I76" s="47">
        <f t="shared" si="9"/>
        <v>22.77</v>
      </c>
      <c r="J76" s="48">
        <v>0.57299999999999995</v>
      </c>
      <c r="K76" s="47">
        <f t="shared" si="10"/>
        <v>28.9938</v>
      </c>
      <c r="L76" s="48">
        <v>1.0229999999999999</v>
      </c>
      <c r="M76" s="30">
        <f t="shared" si="11"/>
        <v>51.763799999999996</v>
      </c>
      <c r="N76" s="9"/>
      <c r="O76" s="50"/>
    </row>
    <row r="77" spans="1:15" ht="15.6" x14ac:dyDescent="0.3">
      <c r="A77" s="46">
        <f>IF(F77&lt;&gt;"",1+MAX($A$6:A76),"")</f>
        <v>61</v>
      </c>
      <c r="B77" s="3"/>
      <c r="C77" s="27" t="s">
        <v>123</v>
      </c>
      <c r="D77" s="37">
        <v>508</v>
      </c>
      <c r="E77" s="31">
        <v>0.1</v>
      </c>
      <c r="F77" s="35">
        <f t="shared" si="8"/>
        <v>558.80000000000007</v>
      </c>
      <c r="G77" s="32" t="s">
        <v>62</v>
      </c>
      <c r="H77" s="48">
        <v>0.45</v>
      </c>
      <c r="I77" s="47">
        <f t="shared" si="9"/>
        <v>251.46000000000004</v>
      </c>
      <c r="J77" s="48">
        <v>0.59600000000000009</v>
      </c>
      <c r="K77" s="47">
        <f t="shared" si="10"/>
        <v>333.04480000000007</v>
      </c>
      <c r="L77" s="48">
        <v>1.046</v>
      </c>
      <c r="M77" s="30">
        <f t="shared" si="11"/>
        <v>584.50480000000005</v>
      </c>
      <c r="N77" s="9"/>
      <c r="O77" s="50"/>
    </row>
    <row r="78" spans="1:15" ht="15.6" x14ac:dyDescent="0.3">
      <c r="A78" s="46">
        <f>IF(F78&lt;&gt;"",1+MAX($A$6:A77),"")</f>
        <v>62</v>
      </c>
      <c r="B78" s="3"/>
      <c r="C78" s="27" t="s">
        <v>124</v>
      </c>
      <c r="D78" s="37">
        <v>64.774000000000001</v>
      </c>
      <c r="E78" s="31">
        <v>0.1</v>
      </c>
      <c r="F78" s="35">
        <f t="shared" si="8"/>
        <v>71.251400000000004</v>
      </c>
      <c r="G78" s="32" t="s">
        <v>62</v>
      </c>
      <c r="H78" s="48">
        <v>0.45</v>
      </c>
      <c r="I78" s="47">
        <f t="shared" si="9"/>
        <v>32.063130000000001</v>
      </c>
      <c r="J78" s="48">
        <v>0.64200000000000013</v>
      </c>
      <c r="K78" s="47">
        <f t="shared" si="10"/>
        <v>45.743398800000008</v>
      </c>
      <c r="L78" s="48">
        <v>1.0920000000000001</v>
      </c>
      <c r="M78" s="30">
        <f t="shared" si="11"/>
        <v>77.806528800000009</v>
      </c>
      <c r="N78" s="9"/>
      <c r="O78" s="50"/>
    </row>
    <row r="79" spans="1:15" ht="15.6" x14ac:dyDescent="0.3">
      <c r="A79" s="46">
        <f>IF(F79&lt;&gt;"",1+MAX($A$6:A78),"")</f>
        <v>63</v>
      </c>
      <c r="B79" s="3"/>
      <c r="C79" s="27" t="s">
        <v>125</v>
      </c>
      <c r="D79" s="37">
        <v>10.288</v>
      </c>
      <c r="E79" s="31">
        <v>0.1</v>
      </c>
      <c r="F79" s="35">
        <f t="shared" si="8"/>
        <v>11.316800000000001</v>
      </c>
      <c r="G79" s="32" t="s">
        <v>62</v>
      </c>
      <c r="H79" s="48">
        <v>0.45</v>
      </c>
      <c r="I79" s="47">
        <f t="shared" si="9"/>
        <v>5.0925600000000006</v>
      </c>
      <c r="J79" s="48">
        <v>0.61699999999999999</v>
      </c>
      <c r="K79" s="47">
        <f t="shared" si="10"/>
        <v>6.9824656000000003</v>
      </c>
      <c r="L79" s="48">
        <v>1.0669999999999999</v>
      </c>
      <c r="M79" s="30">
        <f t="shared" si="11"/>
        <v>12.0750256</v>
      </c>
      <c r="N79" s="9"/>
      <c r="O79" s="50"/>
    </row>
    <row r="80" spans="1:15" ht="15.6" x14ac:dyDescent="0.3">
      <c r="A80" s="46">
        <f>IF(F80&lt;&gt;"",1+MAX($A$6:A79),"")</f>
        <v>64</v>
      </c>
      <c r="B80" s="3"/>
      <c r="C80" s="27" t="s">
        <v>126</v>
      </c>
      <c r="D80" s="37">
        <v>481</v>
      </c>
      <c r="E80" s="31">
        <v>0.1</v>
      </c>
      <c r="F80" s="35">
        <f t="shared" si="8"/>
        <v>529.1</v>
      </c>
      <c r="G80" s="32" t="s">
        <v>62</v>
      </c>
      <c r="H80" s="48">
        <v>0.45</v>
      </c>
      <c r="I80" s="47">
        <f t="shared" si="9"/>
        <v>238.09500000000003</v>
      </c>
      <c r="J80" s="48">
        <v>0.62800000000000011</v>
      </c>
      <c r="K80" s="47">
        <f t="shared" si="10"/>
        <v>332.27480000000008</v>
      </c>
      <c r="L80" s="48">
        <v>1.0780000000000001</v>
      </c>
      <c r="M80" s="30">
        <f t="shared" si="11"/>
        <v>570.36980000000005</v>
      </c>
      <c r="N80" s="9"/>
      <c r="O80" s="50"/>
    </row>
    <row r="81" spans="1:15" ht="15.6" x14ac:dyDescent="0.3">
      <c r="A81" s="46">
        <f>IF(F81&lt;&gt;"",1+MAX($A$6:A80),"")</f>
        <v>65</v>
      </c>
      <c r="B81" s="3"/>
      <c r="C81" s="27" t="s">
        <v>127</v>
      </c>
      <c r="D81" s="37">
        <v>2.2970000000000002</v>
      </c>
      <c r="E81" s="31">
        <v>0.1</v>
      </c>
      <c r="F81" s="35">
        <f t="shared" si="8"/>
        <v>2.5267000000000004</v>
      </c>
      <c r="G81" s="32" t="s">
        <v>62</v>
      </c>
      <c r="H81" s="48">
        <v>0.45</v>
      </c>
      <c r="I81" s="47">
        <f t="shared" si="9"/>
        <v>1.1370150000000001</v>
      </c>
      <c r="J81" s="48">
        <v>0.59499999999999997</v>
      </c>
      <c r="K81" s="47">
        <f t="shared" si="10"/>
        <v>1.5033865000000002</v>
      </c>
      <c r="L81" s="48">
        <v>1.0449999999999999</v>
      </c>
      <c r="M81" s="30">
        <f t="shared" si="11"/>
        <v>2.6404015000000003</v>
      </c>
      <c r="N81" s="9"/>
      <c r="O81" s="50"/>
    </row>
    <row r="82" spans="1:15" ht="15.6" x14ac:dyDescent="0.3">
      <c r="A82" s="46">
        <f>IF(F82&lt;&gt;"",1+MAX($A$6:A81),"")</f>
        <v>66</v>
      </c>
      <c r="B82" s="3"/>
      <c r="C82" s="27" t="s">
        <v>128</v>
      </c>
      <c r="D82" s="37">
        <v>68.664000000000001</v>
      </c>
      <c r="E82" s="31">
        <v>0.1</v>
      </c>
      <c r="F82" s="35">
        <f t="shared" si="8"/>
        <v>75.530400000000014</v>
      </c>
      <c r="G82" s="32" t="s">
        <v>62</v>
      </c>
      <c r="H82" s="48">
        <v>4.3499999999999996</v>
      </c>
      <c r="I82" s="47">
        <f t="shared" si="9"/>
        <v>328.55724000000004</v>
      </c>
      <c r="J82" s="48">
        <v>8.2140000000000004</v>
      </c>
      <c r="K82" s="47">
        <f t="shared" si="10"/>
        <v>620.40670560000012</v>
      </c>
      <c r="L82" s="48">
        <v>12.564</v>
      </c>
      <c r="M82" s="30">
        <f t="shared" si="11"/>
        <v>948.96394560000022</v>
      </c>
      <c r="N82" s="9"/>
      <c r="O82" s="50"/>
    </row>
    <row r="83" spans="1:15" ht="15.6" x14ac:dyDescent="0.3">
      <c r="A83" s="46">
        <f>IF(F83&lt;&gt;"",1+MAX($A$6:A82),"")</f>
        <v>67</v>
      </c>
      <c r="B83" s="3"/>
      <c r="C83" s="27" t="s">
        <v>128</v>
      </c>
      <c r="D83" s="37">
        <v>71.070999999999998</v>
      </c>
      <c r="E83" s="31">
        <v>0.1</v>
      </c>
      <c r="F83" s="35">
        <f t="shared" si="8"/>
        <v>78.178100000000001</v>
      </c>
      <c r="G83" s="32" t="s">
        <v>62</v>
      </c>
      <c r="H83" s="48">
        <v>4.3499999999999996</v>
      </c>
      <c r="I83" s="47">
        <f t="shared" si="9"/>
        <v>340.07473499999998</v>
      </c>
      <c r="J83" s="48">
        <v>8.4359999999999999</v>
      </c>
      <c r="K83" s="47">
        <f t="shared" si="10"/>
        <v>659.51045160000001</v>
      </c>
      <c r="L83" s="48">
        <v>12.786</v>
      </c>
      <c r="M83" s="30">
        <f t="shared" si="11"/>
        <v>999.58518659999993</v>
      </c>
      <c r="N83" s="9"/>
      <c r="O83" s="50"/>
    </row>
    <row r="84" spans="1:15" ht="15.6" x14ac:dyDescent="0.3">
      <c r="A84" s="46">
        <f>IF(F84&lt;&gt;"",1+MAX($A$6:A83),"")</f>
        <v>68</v>
      </c>
      <c r="B84" s="3"/>
      <c r="C84" s="27" t="s">
        <v>129</v>
      </c>
      <c r="D84" s="37">
        <v>23.375</v>
      </c>
      <c r="E84" s="31">
        <v>0.1</v>
      </c>
      <c r="F84" s="35">
        <f t="shared" si="8"/>
        <v>25.712500000000002</v>
      </c>
      <c r="G84" s="32" t="s">
        <v>62</v>
      </c>
      <c r="H84" s="48">
        <v>0.45</v>
      </c>
      <c r="I84" s="47">
        <f t="shared" si="9"/>
        <v>11.570625000000001</v>
      </c>
      <c r="J84" s="48">
        <v>0.62800000000000011</v>
      </c>
      <c r="K84" s="47">
        <f t="shared" si="10"/>
        <v>16.147450000000003</v>
      </c>
      <c r="L84" s="48">
        <v>1.0780000000000001</v>
      </c>
      <c r="M84" s="30">
        <f t="shared" si="11"/>
        <v>27.718075000000002</v>
      </c>
      <c r="N84" s="9"/>
      <c r="O84" s="50"/>
    </row>
    <row r="85" spans="1:15" ht="15.6" x14ac:dyDescent="0.3">
      <c r="A85" s="46">
        <f>IF(F85&lt;&gt;"",1+MAX($A$6:A84),"")</f>
        <v>69</v>
      </c>
      <c r="B85" s="3"/>
      <c r="C85" s="27" t="s">
        <v>130</v>
      </c>
      <c r="D85" s="37">
        <v>355</v>
      </c>
      <c r="E85" s="31">
        <v>0.1</v>
      </c>
      <c r="F85" s="35">
        <f t="shared" si="8"/>
        <v>390.50000000000006</v>
      </c>
      <c r="G85" s="32" t="s">
        <v>62</v>
      </c>
      <c r="H85" s="48">
        <v>0.45</v>
      </c>
      <c r="I85" s="47">
        <f t="shared" si="9"/>
        <v>175.72500000000002</v>
      </c>
      <c r="J85" s="48">
        <v>0.60600000000000009</v>
      </c>
      <c r="K85" s="47">
        <f t="shared" si="10"/>
        <v>236.64300000000006</v>
      </c>
      <c r="L85" s="48">
        <v>1.056</v>
      </c>
      <c r="M85" s="30">
        <f t="shared" si="11"/>
        <v>412.36800000000005</v>
      </c>
      <c r="N85" s="9"/>
      <c r="O85" s="50"/>
    </row>
    <row r="86" spans="1:15" ht="15.6" x14ac:dyDescent="0.3">
      <c r="A86" s="46">
        <f>IF(F86&lt;&gt;"",1+MAX($A$6:A85),"")</f>
        <v>70</v>
      </c>
      <c r="B86" s="3"/>
      <c r="C86" s="27" t="s">
        <v>131</v>
      </c>
      <c r="D86" s="37">
        <v>75.362000000000009</v>
      </c>
      <c r="E86" s="31">
        <v>0.1</v>
      </c>
      <c r="F86" s="35">
        <f t="shared" si="8"/>
        <v>82.898200000000017</v>
      </c>
      <c r="G86" s="32" t="s">
        <v>62</v>
      </c>
      <c r="H86" s="48">
        <v>1.21</v>
      </c>
      <c r="I86" s="47">
        <f t="shared" si="9"/>
        <v>100.30682200000001</v>
      </c>
      <c r="J86" s="48">
        <v>0.90200000000000014</v>
      </c>
      <c r="K86" s="47">
        <f t="shared" si="10"/>
        <v>74.77417640000003</v>
      </c>
      <c r="L86" s="48">
        <v>2.1120000000000001</v>
      </c>
      <c r="M86" s="30">
        <f t="shared" si="11"/>
        <v>175.08099840000006</v>
      </c>
      <c r="N86" s="9"/>
      <c r="O86" s="50"/>
    </row>
    <row r="87" spans="1:15" ht="15.6" x14ac:dyDescent="0.3">
      <c r="A87" s="46">
        <f>IF(F87&lt;&gt;"",1+MAX($A$6:A86),"")</f>
        <v>71</v>
      </c>
      <c r="B87" s="3"/>
      <c r="C87" s="27" t="s">
        <v>132</v>
      </c>
      <c r="D87" s="37">
        <v>492</v>
      </c>
      <c r="E87" s="31">
        <v>0.1</v>
      </c>
      <c r="F87" s="35">
        <f t="shared" si="8"/>
        <v>541.20000000000005</v>
      </c>
      <c r="G87" s="32" t="s">
        <v>62</v>
      </c>
      <c r="H87" s="48">
        <v>0.45</v>
      </c>
      <c r="I87" s="47">
        <f t="shared" si="9"/>
        <v>243.54000000000002</v>
      </c>
      <c r="J87" s="48">
        <v>0.6180000000000001</v>
      </c>
      <c r="K87" s="47">
        <f t="shared" si="10"/>
        <v>334.46160000000009</v>
      </c>
      <c r="L87" s="48">
        <v>1.0680000000000001</v>
      </c>
      <c r="M87" s="30">
        <f t="shared" si="11"/>
        <v>578.00160000000005</v>
      </c>
      <c r="N87" s="9"/>
      <c r="O87" s="50"/>
    </row>
    <row r="88" spans="1:15" ht="15.6" x14ac:dyDescent="0.3">
      <c r="A88" s="46">
        <f>IF(F88&lt;&gt;"",1+MAX($A$6:A87),"")</f>
        <v>72</v>
      </c>
      <c r="B88" s="3"/>
      <c r="C88" s="27" t="s">
        <v>133</v>
      </c>
      <c r="D88" s="37">
        <v>33.225999999999999</v>
      </c>
      <c r="E88" s="31">
        <v>0.1</v>
      </c>
      <c r="F88" s="35">
        <f t="shared" si="8"/>
        <v>36.5486</v>
      </c>
      <c r="G88" s="32" t="s">
        <v>62</v>
      </c>
      <c r="H88" s="48">
        <v>0.45</v>
      </c>
      <c r="I88" s="47">
        <f t="shared" si="9"/>
        <v>16.446870000000001</v>
      </c>
      <c r="J88" s="48">
        <v>0.64820000000000011</v>
      </c>
      <c r="K88" s="47">
        <f t="shared" si="10"/>
        <v>23.690802520000005</v>
      </c>
      <c r="L88" s="48">
        <v>1.0982000000000001</v>
      </c>
      <c r="M88" s="30">
        <f t="shared" si="11"/>
        <v>40.137672520000002</v>
      </c>
      <c r="N88" s="9"/>
      <c r="O88" s="50"/>
    </row>
    <row r="89" spans="1:15" ht="15.6" x14ac:dyDescent="0.3">
      <c r="A89" s="46">
        <f>IF(F89&lt;&gt;"",1+MAX($A$6:A88),"")</f>
        <v>73</v>
      </c>
      <c r="B89" s="3"/>
      <c r="C89" s="27" t="s">
        <v>134</v>
      </c>
      <c r="D89" s="37">
        <v>616</v>
      </c>
      <c r="E89" s="31">
        <v>0.1</v>
      </c>
      <c r="F89" s="35">
        <f t="shared" si="8"/>
        <v>677.6</v>
      </c>
      <c r="G89" s="32" t="s">
        <v>62</v>
      </c>
      <c r="H89" s="48">
        <v>0.45</v>
      </c>
      <c r="I89" s="47">
        <f t="shared" si="9"/>
        <v>304.92</v>
      </c>
      <c r="J89" s="48">
        <v>0.67400000000000015</v>
      </c>
      <c r="K89" s="47">
        <f t="shared" si="10"/>
        <v>456.70240000000013</v>
      </c>
      <c r="L89" s="48">
        <v>1.1240000000000001</v>
      </c>
      <c r="M89" s="30">
        <f t="shared" si="11"/>
        <v>761.62240000000008</v>
      </c>
      <c r="N89" s="9"/>
      <c r="O89" s="50"/>
    </row>
    <row r="90" spans="1:15" ht="15.6" x14ac:dyDescent="0.3">
      <c r="A90" s="46">
        <f>IF(F90&lt;&gt;"",1+MAX($A$6:A89),"")</f>
        <v>74</v>
      </c>
      <c r="B90" s="3"/>
      <c r="C90" s="27" t="s">
        <v>135</v>
      </c>
      <c r="D90" s="37">
        <v>587</v>
      </c>
      <c r="E90" s="31">
        <v>0.1</v>
      </c>
      <c r="F90" s="35">
        <f t="shared" si="8"/>
        <v>645.70000000000005</v>
      </c>
      <c r="G90" s="32" t="s">
        <v>62</v>
      </c>
      <c r="H90" s="48">
        <v>0.45</v>
      </c>
      <c r="I90" s="47">
        <f t="shared" si="9"/>
        <v>290.56500000000005</v>
      </c>
      <c r="J90" s="48">
        <v>0.89200000000000013</v>
      </c>
      <c r="K90" s="47">
        <f t="shared" si="10"/>
        <v>575.96440000000007</v>
      </c>
      <c r="L90" s="48">
        <v>1.3420000000000001</v>
      </c>
      <c r="M90" s="30">
        <f t="shared" si="11"/>
        <v>866.52940000000012</v>
      </c>
      <c r="N90" s="9"/>
      <c r="O90" s="50"/>
    </row>
    <row r="91" spans="1:15" ht="15.6" x14ac:dyDescent="0.3">
      <c r="A91" s="46">
        <f>IF(F91&lt;&gt;"",1+MAX($A$6:A90),"")</f>
        <v>75</v>
      </c>
      <c r="B91" s="3"/>
      <c r="C91" s="27" t="s">
        <v>136</v>
      </c>
      <c r="D91" s="37">
        <v>283</v>
      </c>
      <c r="E91" s="31">
        <v>0.1</v>
      </c>
      <c r="F91" s="35">
        <f t="shared" si="8"/>
        <v>311.3</v>
      </c>
      <c r="G91" s="32" t="s">
        <v>62</v>
      </c>
      <c r="H91" s="48">
        <v>0.45</v>
      </c>
      <c r="I91" s="47">
        <f t="shared" si="9"/>
        <v>140.08500000000001</v>
      </c>
      <c r="J91" s="48">
        <v>1.2070000000000001</v>
      </c>
      <c r="K91" s="47">
        <f t="shared" si="10"/>
        <v>375.73910000000006</v>
      </c>
      <c r="L91" s="48">
        <v>1.657</v>
      </c>
      <c r="M91" s="30">
        <f t="shared" si="11"/>
        <v>515.82410000000004</v>
      </c>
      <c r="N91" s="9"/>
      <c r="O91" s="50"/>
    </row>
    <row r="92" spans="1:15" ht="15.6" x14ac:dyDescent="0.3">
      <c r="A92" s="46">
        <f>IF(F92&lt;&gt;"",1+MAX($A$6:A91),"")</f>
        <v>76</v>
      </c>
      <c r="B92" s="3"/>
      <c r="C92" s="27" t="s">
        <v>137</v>
      </c>
      <c r="D92" s="37">
        <v>199</v>
      </c>
      <c r="E92" s="31">
        <v>0.1</v>
      </c>
      <c r="F92" s="35">
        <f t="shared" si="8"/>
        <v>218.9</v>
      </c>
      <c r="G92" s="32" t="s">
        <v>62</v>
      </c>
      <c r="H92" s="48">
        <v>0.67</v>
      </c>
      <c r="I92" s="47">
        <f t="shared" si="9"/>
        <v>146.66300000000001</v>
      </c>
      <c r="J92" s="48">
        <v>1.2040000000000002</v>
      </c>
      <c r="K92" s="47">
        <f t="shared" si="10"/>
        <v>263.55560000000003</v>
      </c>
      <c r="L92" s="48">
        <v>1.8740000000000001</v>
      </c>
      <c r="M92" s="30">
        <f t="shared" si="11"/>
        <v>410.21860000000004</v>
      </c>
      <c r="N92" s="9"/>
      <c r="O92" s="50"/>
    </row>
    <row r="93" spans="1:15" ht="15.6" x14ac:dyDescent="0.3">
      <c r="A93" s="46">
        <f>IF(F93&lt;&gt;"",1+MAX($A$6:A92),"")</f>
        <v>77</v>
      </c>
      <c r="B93" s="3"/>
      <c r="C93" s="27" t="s">
        <v>138</v>
      </c>
      <c r="D93" s="37">
        <v>583</v>
      </c>
      <c r="E93" s="31">
        <v>0.1</v>
      </c>
      <c r="F93" s="35">
        <f t="shared" si="8"/>
        <v>641.30000000000007</v>
      </c>
      <c r="G93" s="32" t="s">
        <v>62</v>
      </c>
      <c r="H93" s="48">
        <v>0.67</v>
      </c>
      <c r="I93" s="47">
        <f t="shared" si="9"/>
        <v>429.67100000000005</v>
      </c>
      <c r="J93" s="48">
        <v>0.89400000000000002</v>
      </c>
      <c r="K93" s="47">
        <f t="shared" si="10"/>
        <v>573.32220000000007</v>
      </c>
      <c r="L93" s="48">
        <v>1.5640000000000001</v>
      </c>
      <c r="M93" s="30">
        <f t="shared" si="11"/>
        <v>1002.9932000000001</v>
      </c>
      <c r="N93" s="9"/>
      <c r="O93" s="50"/>
    </row>
    <row r="94" spans="1:15" ht="15.6" x14ac:dyDescent="0.3">
      <c r="A94" s="33"/>
      <c r="B94" s="3"/>
      <c r="C94" s="27"/>
      <c r="D94" s="37"/>
      <c r="E94" s="31"/>
      <c r="F94" s="35"/>
      <c r="G94" s="32"/>
      <c r="H94" s="32"/>
      <c r="I94" s="32"/>
      <c r="J94" s="32"/>
      <c r="K94" s="32"/>
      <c r="L94" s="48"/>
      <c r="M94" s="30"/>
      <c r="N94" s="9"/>
    </row>
    <row r="95" spans="1:15" ht="15.6" x14ac:dyDescent="0.3">
      <c r="A95" s="38"/>
      <c r="B95" s="39"/>
      <c r="C95" s="40" t="s">
        <v>139</v>
      </c>
      <c r="D95" s="34"/>
      <c r="E95" s="31"/>
      <c r="F95" s="29"/>
      <c r="G95" s="32"/>
      <c r="H95" s="32"/>
      <c r="I95" s="32"/>
      <c r="J95" s="32"/>
      <c r="K95" s="32"/>
      <c r="L95" s="48"/>
      <c r="M95" s="30"/>
      <c r="N95" s="9"/>
    </row>
    <row r="96" spans="1:15" ht="15.6" x14ac:dyDescent="0.3">
      <c r="A96" s="46" t="str">
        <f>IF(F96&lt;&gt;"",1+MAX($A$6:A95),"")</f>
        <v/>
      </c>
      <c r="B96" s="3"/>
      <c r="C96" s="27"/>
      <c r="D96" s="37"/>
      <c r="E96" s="31"/>
      <c r="F96" s="35"/>
      <c r="G96" s="32"/>
      <c r="H96" s="32"/>
      <c r="I96" s="32"/>
      <c r="J96" s="32"/>
      <c r="K96" s="32"/>
      <c r="L96" s="48"/>
      <c r="M96" s="30"/>
      <c r="N96" s="9"/>
    </row>
    <row r="97" spans="1:15" ht="15.6" x14ac:dyDescent="0.3">
      <c r="A97" s="46">
        <f>IF(F97&lt;&gt;"",1+MAX($A$6:A96),"")</f>
        <v>78</v>
      </c>
      <c r="B97" s="3"/>
      <c r="C97" s="27" t="s">
        <v>140</v>
      </c>
      <c r="D97" s="37">
        <v>1</v>
      </c>
      <c r="E97" s="31">
        <v>0</v>
      </c>
      <c r="F97" s="35">
        <f t="shared" ref="F97:F107" si="12">D97*(1+E97)</f>
        <v>1</v>
      </c>
      <c r="G97" s="32" t="s">
        <v>96</v>
      </c>
      <c r="H97" s="48">
        <v>65.400000000000006</v>
      </c>
      <c r="I97" s="47">
        <f t="shared" ref="I97:I107" si="13">H97*F97</f>
        <v>65.400000000000006</v>
      </c>
      <c r="J97" s="48">
        <v>91</v>
      </c>
      <c r="K97" s="47">
        <f t="shared" ref="K97:K107" si="14">J97*F97</f>
        <v>91</v>
      </c>
      <c r="L97" s="48">
        <v>156.4</v>
      </c>
      <c r="M97" s="30">
        <f t="shared" ref="M97:M107" si="15">L97*F97</f>
        <v>156.4</v>
      </c>
      <c r="N97" s="9"/>
      <c r="O97" s="51"/>
    </row>
    <row r="98" spans="1:15" ht="15.6" x14ac:dyDescent="0.3">
      <c r="A98" s="46">
        <f>IF(F98&lt;&gt;"",1+MAX($A$6:A97),"")</f>
        <v>79</v>
      </c>
      <c r="B98" s="3"/>
      <c r="C98" s="27" t="s">
        <v>141</v>
      </c>
      <c r="D98" s="37">
        <v>1479.1760000000002</v>
      </c>
      <c r="E98" s="31">
        <v>0.1</v>
      </c>
      <c r="F98" s="35">
        <f t="shared" si="12"/>
        <v>1627.0936000000004</v>
      </c>
      <c r="G98" s="32" t="s">
        <v>62</v>
      </c>
      <c r="H98" s="48">
        <v>0.54</v>
      </c>
      <c r="I98" s="47">
        <f t="shared" si="13"/>
        <v>878.63054400000021</v>
      </c>
      <c r="J98" s="48">
        <v>0.83400000000000007</v>
      </c>
      <c r="K98" s="47">
        <f t="shared" si="14"/>
        <v>1356.9960624000005</v>
      </c>
      <c r="L98" s="48">
        <v>1.3740000000000001</v>
      </c>
      <c r="M98" s="30">
        <f t="shared" si="15"/>
        <v>2235.6266064000006</v>
      </c>
      <c r="N98" s="9"/>
      <c r="O98" s="51"/>
    </row>
    <row r="99" spans="1:15" ht="15.6" x14ac:dyDescent="0.3">
      <c r="A99" s="46">
        <f>IF(F99&lt;&gt;"",1+MAX($A$6:A98),"")</f>
        <v>80</v>
      </c>
      <c r="B99" s="3"/>
      <c r="C99" s="27" t="s">
        <v>142</v>
      </c>
      <c r="D99" s="37">
        <v>57.765999999999998</v>
      </c>
      <c r="E99" s="31">
        <v>0.1</v>
      </c>
      <c r="F99" s="35">
        <f t="shared" si="12"/>
        <v>63.5426</v>
      </c>
      <c r="G99" s="32" t="s">
        <v>62</v>
      </c>
      <c r="H99" s="48">
        <v>2.34</v>
      </c>
      <c r="I99" s="47">
        <f t="shared" si="13"/>
        <v>148.689684</v>
      </c>
      <c r="J99" s="48">
        <v>3.8490000000000002</v>
      </c>
      <c r="K99" s="47">
        <f t="shared" si="14"/>
        <v>244.57546740000001</v>
      </c>
      <c r="L99" s="48">
        <v>6.1890000000000001</v>
      </c>
      <c r="M99" s="30">
        <f t="shared" si="15"/>
        <v>393.26515139999998</v>
      </c>
      <c r="N99" s="9"/>
      <c r="O99" s="51"/>
    </row>
    <row r="100" spans="1:15" ht="15.6" x14ac:dyDescent="0.3">
      <c r="A100" s="46">
        <f>IF(F100&lt;&gt;"",1+MAX($A$6:A99),"")</f>
        <v>81</v>
      </c>
      <c r="B100" s="3"/>
      <c r="C100" s="27" t="s">
        <v>143</v>
      </c>
      <c r="D100" s="37">
        <v>286.14999999999998</v>
      </c>
      <c r="E100" s="31">
        <v>0.1</v>
      </c>
      <c r="F100" s="35">
        <f t="shared" si="12"/>
        <v>314.76499999999999</v>
      </c>
      <c r="G100" s="32" t="s">
        <v>62</v>
      </c>
      <c r="H100" s="48">
        <v>0.87</v>
      </c>
      <c r="I100" s="47">
        <f t="shared" si="13"/>
        <v>273.84555</v>
      </c>
      <c r="J100" s="48">
        <v>0.78599999999999992</v>
      </c>
      <c r="K100" s="47">
        <f t="shared" si="14"/>
        <v>247.40528999999995</v>
      </c>
      <c r="L100" s="48">
        <v>1.6559999999999999</v>
      </c>
      <c r="M100" s="30">
        <f t="shared" si="15"/>
        <v>521.25083999999993</v>
      </c>
      <c r="N100" s="9"/>
      <c r="O100" s="51"/>
    </row>
    <row r="101" spans="1:15" ht="15.6" x14ac:dyDescent="0.3">
      <c r="A101" s="46">
        <f>IF(F101&lt;&gt;"",1+MAX($A$6:A100),"")</f>
        <v>82</v>
      </c>
      <c r="B101" s="3"/>
      <c r="C101" s="27" t="s">
        <v>144</v>
      </c>
      <c r="D101" s="37">
        <v>719.73799999999994</v>
      </c>
      <c r="E101" s="31">
        <v>0.1</v>
      </c>
      <c r="F101" s="35">
        <f t="shared" si="12"/>
        <v>791.71180000000004</v>
      </c>
      <c r="G101" s="32" t="s">
        <v>62</v>
      </c>
      <c r="H101" s="48">
        <v>0.87</v>
      </c>
      <c r="I101" s="47">
        <f t="shared" si="13"/>
        <v>688.789266</v>
      </c>
      <c r="J101" s="48">
        <v>1.0230000000000001</v>
      </c>
      <c r="K101" s="47">
        <f t="shared" si="14"/>
        <v>809.92117140000016</v>
      </c>
      <c r="L101" s="48">
        <v>1.893</v>
      </c>
      <c r="M101" s="30">
        <f t="shared" si="15"/>
        <v>1498.7104374</v>
      </c>
      <c r="N101" s="9"/>
      <c r="O101" s="51"/>
    </row>
    <row r="102" spans="1:15" ht="15.6" x14ac:dyDescent="0.3">
      <c r="A102" s="46">
        <f>IF(F102&lt;&gt;"",1+MAX($A$6:A101),"")</f>
        <v>83</v>
      </c>
      <c r="B102" s="3"/>
      <c r="C102" s="27" t="s">
        <v>145</v>
      </c>
      <c r="D102" s="37">
        <v>80.747</v>
      </c>
      <c r="E102" s="31">
        <v>0.1</v>
      </c>
      <c r="F102" s="35">
        <f t="shared" si="12"/>
        <v>88.821700000000007</v>
      </c>
      <c r="G102" s="32" t="s">
        <v>62</v>
      </c>
      <c r="H102" s="48">
        <v>0.87</v>
      </c>
      <c r="I102" s="47">
        <f t="shared" si="13"/>
        <v>77.274879000000013</v>
      </c>
      <c r="J102" s="48">
        <v>1.1270000000000002</v>
      </c>
      <c r="K102" s="47">
        <f t="shared" si="14"/>
        <v>100.10205590000002</v>
      </c>
      <c r="L102" s="48">
        <v>1.9970000000000001</v>
      </c>
      <c r="M102" s="30">
        <f t="shared" si="15"/>
        <v>177.37693490000004</v>
      </c>
      <c r="N102" s="9"/>
      <c r="O102" s="51"/>
    </row>
    <row r="103" spans="1:15" ht="15.6" x14ac:dyDescent="0.3">
      <c r="A103" s="46">
        <f>IF(F103&lt;&gt;"",1+MAX($A$6:A102),"")</f>
        <v>84</v>
      </c>
      <c r="B103" s="3"/>
      <c r="C103" s="27" t="s">
        <v>146</v>
      </c>
      <c r="D103" s="37">
        <v>139.73500000000001</v>
      </c>
      <c r="E103" s="31">
        <v>0.1</v>
      </c>
      <c r="F103" s="35">
        <f t="shared" si="12"/>
        <v>153.70850000000002</v>
      </c>
      <c r="G103" s="32" t="s">
        <v>62</v>
      </c>
      <c r="H103" s="48">
        <v>3.2</v>
      </c>
      <c r="I103" s="47">
        <f t="shared" si="13"/>
        <v>491.86720000000008</v>
      </c>
      <c r="J103" s="48">
        <v>3.1449999999999996</v>
      </c>
      <c r="K103" s="47">
        <f t="shared" si="14"/>
        <v>483.41323249999999</v>
      </c>
      <c r="L103" s="48">
        <v>6.3449999999999998</v>
      </c>
      <c r="M103" s="30">
        <f t="shared" si="15"/>
        <v>975.28043250000007</v>
      </c>
      <c r="N103" s="9"/>
      <c r="O103" s="51"/>
    </row>
    <row r="104" spans="1:15" ht="15.6" x14ac:dyDescent="0.3">
      <c r="A104" s="46">
        <f>IF(F104&lt;&gt;"",1+MAX($A$6:A103),"")</f>
        <v>85</v>
      </c>
      <c r="B104" s="3"/>
      <c r="C104" s="27" t="s">
        <v>147</v>
      </c>
      <c r="D104" s="37">
        <v>1350</v>
      </c>
      <c r="E104" s="31">
        <v>0.1</v>
      </c>
      <c r="F104" s="35">
        <f t="shared" si="12"/>
        <v>1485.0000000000002</v>
      </c>
      <c r="G104" s="32" t="s">
        <v>62</v>
      </c>
      <c r="H104" s="48">
        <v>1.1200000000000001</v>
      </c>
      <c r="I104" s="47">
        <f t="shared" si="13"/>
        <v>1663.2000000000005</v>
      </c>
      <c r="J104" s="48">
        <v>1.0139999999999998</v>
      </c>
      <c r="K104" s="47">
        <f t="shared" si="14"/>
        <v>1505.79</v>
      </c>
      <c r="L104" s="48">
        <v>2.1339999999999999</v>
      </c>
      <c r="M104" s="30">
        <f t="shared" si="15"/>
        <v>3168.9900000000002</v>
      </c>
      <c r="N104" s="9"/>
      <c r="O104" s="51"/>
    </row>
    <row r="105" spans="1:15" ht="15.6" x14ac:dyDescent="0.3">
      <c r="A105" s="46">
        <f>IF(F105&lt;&gt;"",1+MAX($A$6:A104),"")</f>
        <v>86</v>
      </c>
      <c r="B105" s="3"/>
      <c r="C105" s="27" t="s">
        <v>148</v>
      </c>
      <c r="D105" s="37">
        <v>1879.1320000000001</v>
      </c>
      <c r="E105" s="31">
        <v>0.1</v>
      </c>
      <c r="F105" s="35">
        <f t="shared" si="12"/>
        <v>2067.0452</v>
      </c>
      <c r="G105" s="32" t="s">
        <v>62</v>
      </c>
      <c r="H105" s="48">
        <v>1.1200000000000001</v>
      </c>
      <c r="I105" s="47">
        <f t="shared" si="13"/>
        <v>2315.0906240000004</v>
      </c>
      <c r="J105" s="48">
        <v>1.0449999999999999</v>
      </c>
      <c r="K105" s="47">
        <f t="shared" si="14"/>
        <v>2160.062234</v>
      </c>
      <c r="L105" s="48">
        <v>2.165</v>
      </c>
      <c r="M105" s="30">
        <f t="shared" si="15"/>
        <v>4475.1528580000004</v>
      </c>
      <c r="N105" s="9"/>
      <c r="O105" s="51"/>
    </row>
    <row r="106" spans="1:15" ht="15.6" x14ac:dyDescent="0.3">
      <c r="A106" s="46">
        <f>IF(F106&lt;&gt;"",1+MAX($A$6:A105),"")</f>
        <v>87</v>
      </c>
      <c r="B106" s="3"/>
      <c r="C106" s="27" t="s">
        <v>148</v>
      </c>
      <c r="D106" s="37">
        <v>124.251</v>
      </c>
      <c r="E106" s="31">
        <v>0.1</v>
      </c>
      <c r="F106" s="35">
        <f t="shared" si="12"/>
        <v>136.67610000000002</v>
      </c>
      <c r="G106" s="32" t="s">
        <v>62</v>
      </c>
      <c r="H106" s="48">
        <v>1.1200000000000001</v>
      </c>
      <c r="I106" s="47">
        <f t="shared" si="13"/>
        <v>153.07723200000004</v>
      </c>
      <c r="J106" s="48">
        <v>1.0449999999999999</v>
      </c>
      <c r="K106" s="47">
        <f t="shared" si="14"/>
        <v>142.8265245</v>
      </c>
      <c r="L106" s="48">
        <v>2.165</v>
      </c>
      <c r="M106" s="30">
        <f t="shared" si="15"/>
        <v>295.90375650000004</v>
      </c>
      <c r="N106" s="9"/>
      <c r="O106" s="51"/>
    </row>
    <row r="107" spans="1:15" ht="15.6" x14ac:dyDescent="0.3">
      <c r="A107" s="46">
        <f>IF(F107&lt;&gt;"",1+MAX($A$6:A106),"")</f>
        <v>88</v>
      </c>
      <c r="B107" s="3"/>
      <c r="C107" s="27" t="s">
        <v>149</v>
      </c>
      <c r="D107" s="37">
        <v>128.941</v>
      </c>
      <c r="E107" s="31">
        <v>0.1</v>
      </c>
      <c r="F107" s="35">
        <f t="shared" si="12"/>
        <v>141.83510000000001</v>
      </c>
      <c r="G107" s="32" t="s">
        <v>62</v>
      </c>
      <c r="H107" s="48">
        <v>4.32</v>
      </c>
      <c r="I107" s="47">
        <f t="shared" si="13"/>
        <v>612.72763200000009</v>
      </c>
      <c r="J107" s="48">
        <v>2.9950000000000001</v>
      </c>
      <c r="K107" s="47">
        <f t="shared" si="14"/>
        <v>424.79612450000008</v>
      </c>
      <c r="L107" s="48">
        <v>7.3150000000000004</v>
      </c>
      <c r="M107" s="30">
        <f t="shared" si="15"/>
        <v>1037.5237565000002</v>
      </c>
      <c r="N107" s="9"/>
      <c r="O107" s="51"/>
    </row>
    <row r="108" spans="1:15" ht="15.6" x14ac:dyDescent="0.3">
      <c r="A108" s="46" t="str">
        <f>IF(F108&lt;&gt;"",1+MAX($A$6:A107),"")</f>
        <v/>
      </c>
      <c r="B108" s="3"/>
      <c r="C108" s="27"/>
      <c r="D108" s="37"/>
      <c r="E108" s="31"/>
      <c r="F108" s="35"/>
      <c r="G108" s="32"/>
      <c r="H108" s="32"/>
      <c r="I108" s="32"/>
      <c r="J108" s="32"/>
      <c r="K108" s="32"/>
      <c r="L108" s="48"/>
      <c r="M108" s="30"/>
      <c r="N108" s="9"/>
    </row>
    <row r="109" spans="1:15" ht="15.6" x14ac:dyDescent="0.3">
      <c r="A109" s="38"/>
      <c r="B109" s="39"/>
      <c r="C109" s="40" t="s">
        <v>150</v>
      </c>
      <c r="D109" s="34"/>
      <c r="E109" s="31"/>
      <c r="F109" s="29"/>
      <c r="G109" s="32"/>
      <c r="H109" s="32"/>
      <c r="I109" s="32"/>
      <c r="J109" s="32"/>
      <c r="K109" s="32"/>
      <c r="L109" s="48"/>
      <c r="M109" s="30"/>
      <c r="N109" s="9"/>
    </row>
    <row r="110" spans="1:15" ht="15.6" x14ac:dyDescent="0.3">
      <c r="A110" s="46" t="str">
        <f>IF(F110&lt;&gt;"",1+MAX($A$6:A109),"")</f>
        <v/>
      </c>
      <c r="B110" s="3"/>
      <c r="C110" s="27"/>
      <c r="D110" s="37"/>
      <c r="E110" s="31"/>
      <c r="F110" s="35"/>
      <c r="G110" s="32"/>
      <c r="H110" s="32"/>
      <c r="I110" s="32"/>
      <c r="J110" s="32"/>
      <c r="K110" s="32"/>
      <c r="L110" s="48"/>
      <c r="M110" s="30"/>
      <c r="N110" s="9"/>
    </row>
    <row r="111" spans="1:15" ht="43.2" x14ac:dyDescent="0.3">
      <c r="A111" s="46">
        <f>IF(F111&lt;&gt;"",1+MAX($A$6:A110),"")</f>
        <v>89</v>
      </c>
      <c r="B111" s="3"/>
      <c r="C111" s="27" t="s">
        <v>151</v>
      </c>
      <c r="D111" s="37">
        <v>10</v>
      </c>
      <c r="E111" s="31">
        <v>0</v>
      </c>
      <c r="F111" s="35">
        <f t="shared" ref="F111:F116" si="16">D111*(1+E111)</f>
        <v>10</v>
      </c>
      <c r="G111" s="32" t="s">
        <v>96</v>
      </c>
      <c r="H111" s="48">
        <v>215.2</v>
      </c>
      <c r="I111" s="47">
        <f t="shared" ref="I111:I116" si="17">H111*F111</f>
        <v>2152</v>
      </c>
      <c r="J111" s="48">
        <v>214.8</v>
      </c>
      <c r="K111" s="47">
        <f t="shared" ref="K111:K116" si="18">J111*F111</f>
        <v>2148</v>
      </c>
      <c r="L111" s="48">
        <v>430</v>
      </c>
      <c r="M111" s="30">
        <f t="shared" ref="M111:M116" si="19">L111*F111</f>
        <v>4300</v>
      </c>
      <c r="N111" s="9"/>
      <c r="O111" s="50"/>
    </row>
    <row r="112" spans="1:15" ht="43.2" x14ac:dyDescent="0.3">
      <c r="A112" s="46">
        <f>IF(F112&lt;&gt;"",1+MAX($A$6:A111),"")</f>
        <v>90</v>
      </c>
      <c r="B112" s="3"/>
      <c r="C112" s="27" t="s">
        <v>152</v>
      </c>
      <c r="D112" s="37">
        <v>3</v>
      </c>
      <c r="E112" s="31">
        <v>0</v>
      </c>
      <c r="F112" s="35">
        <f t="shared" si="16"/>
        <v>3</v>
      </c>
      <c r="G112" s="32" t="s">
        <v>96</v>
      </c>
      <c r="H112" s="48">
        <v>215.2</v>
      </c>
      <c r="I112" s="47">
        <f t="shared" si="17"/>
        <v>645.59999999999991</v>
      </c>
      <c r="J112" s="48">
        <v>221.3</v>
      </c>
      <c r="K112" s="47">
        <f t="shared" si="18"/>
        <v>663.90000000000009</v>
      </c>
      <c r="L112" s="48">
        <v>436.5</v>
      </c>
      <c r="M112" s="30">
        <f t="shared" si="19"/>
        <v>1309.5</v>
      </c>
      <c r="N112" s="9"/>
      <c r="O112" s="50"/>
    </row>
    <row r="113" spans="1:15" ht="28.8" x14ac:dyDescent="0.3">
      <c r="A113" s="46">
        <f>IF(F113&lt;&gt;"",1+MAX($A$6:A112),"")</f>
        <v>91</v>
      </c>
      <c r="B113" s="3"/>
      <c r="C113" s="27" t="s">
        <v>153</v>
      </c>
      <c r="D113" s="37">
        <v>2</v>
      </c>
      <c r="E113" s="31">
        <v>0</v>
      </c>
      <c r="F113" s="35">
        <f t="shared" si="16"/>
        <v>2</v>
      </c>
      <c r="G113" s="32" t="s">
        <v>96</v>
      </c>
      <c r="H113" s="48">
        <v>215.2</v>
      </c>
      <c r="I113" s="47">
        <f t="shared" si="17"/>
        <v>430.4</v>
      </c>
      <c r="J113" s="48">
        <v>181.3</v>
      </c>
      <c r="K113" s="47">
        <f t="shared" si="18"/>
        <v>362.6</v>
      </c>
      <c r="L113" s="48">
        <v>396.5</v>
      </c>
      <c r="M113" s="30">
        <f t="shared" si="19"/>
        <v>793</v>
      </c>
      <c r="N113" s="9"/>
      <c r="O113" s="50"/>
    </row>
    <row r="114" spans="1:15" ht="28.8" x14ac:dyDescent="0.3">
      <c r="A114" s="46">
        <f>IF(F114&lt;&gt;"",1+MAX($A$6:A113),"")</f>
        <v>92</v>
      </c>
      <c r="B114" s="3"/>
      <c r="C114" s="27" t="s">
        <v>154</v>
      </c>
      <c r="D114" s="37">
        <v>23</v>
      </c>
      <c r="E114" s="31">
        <v>0</v>
      </c>
      <c r="F114" s="35">
        <f t="shared" si="16"/>
        <v>23</v>
      </c>
      <c r="G114" s="32" t="s">
        <v>96</v>
      </c>
      <c r="H114" s="48">
        <v>215.2</v>
      </c>
      <c r="I114" s="47">
        <f t="shared" si="17"/>
        <v>4949.5999999999995</v>
      </c>
      <c r="J114" s="48">
        <v>212.2</v>
      </c>
      <c r="K114" s="47">
        <f t="shared" si="18"/>
        <v>4880.5999999999995</v>
      </c>
      <c r="L114" s="48">
        <v>427.4</v>
      </c>
      <c r="M114" s="30">
        <f t="shared" si="19"/>
        <v>9830.1999999999989</v>
      </c>
      <c r="N114" s="9"/>
      <c r="O114" s="50"/>
    </row>
    <row r="115" spans="1:15" ht="28.8" x14ac:dyDescent="0.3">
      <c r="A115" s="46">
        <f>IF(F115&lt;&gt;"",1+MAX($A$6:A114),"")</f>
        <v>93</v>
      </c>
      <c r="B115" s="3"/>
      <c r="C115" s="27" t="s">
        <v>155</v>
      </c>
      <c r="D115" s="37">
        <v>2</v>
      </c>
      <c r="E115" s="31">
        <v>0</v>
      </c>
      <c r="F115" s="35">
        <f t="shared" si="16"/>
        <v>2</v>
      </c>
      <c r="G115" s="32" t="s">
        <v>96</v>
      </c>
      <c r="H115" s="48">
        <v>215.2</v>
      </c>
      <c r="I115" s="47">
        <f t="shared" si="17"/>
        <v>430.4</v>
      </c>
      <c r="J115" s="48">
        <v>324.00000000000006</v>
      </c>
      <c r="K115" s="47">
        <f t="shared" si="18"/>
        <v>648.00000000000011</v>
      </c>
      <c r="L115" s="48">
        <v>539.20000000000005</v>
      </c>
      <c r="M115" s="30">
        <f t="shared" si="19"/>
        <v>1078.4000000000001</v>
      </c>
      <c r="N115" s="9"/>
      <c r="O115" s="50"/>
    </row>
    <row r="116" spans="1:15" ht="28.8" x14ac:dyDescent="0.3">
      <c r="A116" s="46">
        <f>IF(F116&lt;&gt;"",1+MAX($A$6:A115),"")</f>
        <v>94</v>
      </c>
      <c r="B116" s="3"/>
      <c r="C116" s="27" t="s">
        <v>156</v>
      </c>
      <c r="D116" s="37">
        <v>3</v>
      </c>
      <c r="E116" s="31">
        <v>0</v>
      </c>
      <c r="F116" s="35">
        <f t="shared" si="16"/>
        <v>3</v>
      </c>
      <c r="G116" s="32" t="s">
        <v>96</v>
      </c>
      <c r="H116" s="48">
        <v>215.2</v>
      </c>
      <c r="I116" s="47">
        <f t="shared" si="17"/>
        <v>645.59999999999991</v>
      </c>
      <c r="J116" s="48">
        <v>281.10000000000002</v>
      </c>
      <c r="K116" s="47">
        <f t="shared" si="18"/>
        <v>843.30000000000007</v>
      </c>
      <c r="L116" s="48">
        <v>496.3</v>
      </c>
      <c r="M116" s="30">
        <f t="shared" si="19"/>
        <v>1488.9</v>
      </c>
      <c r="N116" s="9"/>
      <c r="O116" s="50"/>
    </row>
    <row r="117" spans="1:15" ht="15.6" x14ac:dyDescent="0.3">
      <c r="A117" s="33"/>
      <c r="B117" s="3"/>
      <c r="C117" s="27"/>
      <c r="D117" s="37"/>
      <c r="E117" s="31"/>
      <c r="F117" s="35"/>
      <c r="G117" s="32"/>
      <c r="H117" s="32"/>
      <c r="I117" s="32"/>
      <c r="J117" s="32"/>
      <c r="K117" s="32"/>
      <c r="L117" s="48"/>
      <c r="M117" s="30"/>
      <c r="N117" s="9"/>
    </row>
    <row r="118" spans="1:15" ht="15.6" x14ac:dyDescent="0.3">
      <c r="A118" s="38"/>
      <c r="B118" s="39"/>
      <c r="C118" s="40" t="s">
        <v>157</v>
      </c>
      <c r="D118" s="34"/>
      <c r="E118" s="31"/>
      <c r="F118" s="29"/>
      <c r="G118" s="32"/>
      <c r="H118" s="32"/>
      <c r="I118" s="32"/>
      <c r="J118" s="32"/>
      <c r="K118" s="32"/>
      <c r="L118" s="48"/>
      <c r="M118" s="30"/>
      <c r="N118" s="9"/>
    </row>
    <row r="119" spans="1:15" ht="15.6" x14ac:dyDescent="0.3">
      <c r="A119" s="46" t="str">
        <f>IF(F119&lt;&gt;"",1+MAX($A$6:A118),"")</f>
        <v/>
      </c>
      <c r="B119" s="3"/>
      <c r="C119" s="27"/>
      <c r="D119" s="37"/>
      <c r="E119" s="31"/>
      <c r="F119" s="35"/>
      <c r="G119" s="32"/>
      <c r="H119" s="32"/>
      <c r="I119" s="32"/>
      <c r="J119" s="32"/>
      <c r="K119" s="32"/>
      <c r="L119" s="48"/>
      <c r="M119" s="30"/>
      <c r="N119" s="9"/>
    </row>
    <row r="120" spans="1:15" ht="28.8" x14ac:dyDescent="0.3">
      <c r="A120" s="46">
        <f>IF(F120&lt;&gt;"",1+MAX($A$6:A119),"")</f>
        <v>95</v>
      </c>
      <c r="B120" s="3"/>
      <c r="C120" s="27" t="s">
        <v>158</v>
      </c>
      <c r="D120" s="37">
        <v>13</v>
      </c>
      <c r="E120" s="31">
        <v>0</v>
      </c>
      <c r="F120" s="35">
        <f t="shared" ref="F120:F125" si="20">D120*(1+E120)</f>
        <v>13</v>
      </c>
      <c r="G120" s="32" t="s">
        <v>96</v>
      </c>
      <c r="H120" s="48">
        <v>165.6</v>
      </c>
      <c r="I120" s="47">
        <f t="shared" ref="I120:I125" si="21">H120*F120</f>
        <v>2152.7999999999997</v>
      </c>
      <c r="J120" s="48">
        <v>174.4</v>
      </c>
      <c r="K120" s="47">
        <f t="shared" ref="K120:K125" si="22">J120*F120</f>
        <v>2267.2000000000003</v>
      </c>
      <c r="L120" s="48">
        <v>340</v>
      </c>
      <c r="M120" s="30">
        <f t="shared" ref="M120:M125" si="23">L120*F120</f>
        <v>4420</v>
      </c>
      <c r="N120" s="9"/>
      <c r="O120" s="50"/>
    </row>
    <row r="121" spans="1:15" ht="43.2" x14ac:dyDescent="0.3">
      <c r="A121" s="46">
        <f>IF(F121&lt;&gt;"",1+MAX($A$6:A120),"")</f>
        <v>96</v>
      </c>
      <c r="B121" s="3"/>
      <c r="C121" s="27" t="s">
        <v>159</v>
      </c>
      <c r="D121" s="37">
        <v>23</v>
      </c>
      <c r="E121" s="31">
        <v>0</v>
      </c>
      <c r="F121" s="35">
        <f t="shared" si="20"/>
        <v>23</v>
      </c>
      <c r="G121" s="32" t="s">
        <v>96</v>
      </c>
      <c r="H121" s="48">
        <v>165.6</v>
      </c>
      <c r="I121" s="47">
        <f t="shared" si="21"/>
        <v>3808.7999999999997</v>
      </c>
      <c r="J121" s="48">
        <v>163.79999999999998</v>
      </c>
      <c r="K121" s="47">
        <f t="shared" si="22"/>
        <v>3767.3999999999996</v>
      </c>
      <c r="L121" s="48">
        <v>329.4</v>
      </c>
      <c r="M121" s="30">
        <f t="shared" si="23"/>
        <v>7576.2</v>
      </c>
      <c r="N121" s="9"/>
      <c r="O121" s="50"/>
    </row>
    <row r="122" spans="1:15" ht="28.8" x14ac:dyDescent="0.3">
      <c r="A122" s="46">
        <f>IF(F122&lt;&gt;"",1+MAX($A$6:A121),"")</f>
        <v>97</v>
      </c>
      <c r="B122" s="3"/>
      <c r="C122" s="27" t="s">
        <v>160</v>
      </c>
      <c r="D122" s="37">
        <v>1</v>
      </c>
      <c r="E122" s="31">
        <v>0</v>
      </c>
      <c r="F122" s="35">
        <f t="shared" si="20"/>
        <v>1</v>
      </c>
      <c r="G122" s="32" t="s">
        <v>96</v>
      </c>
      <c r="H122" s="48">
        <v>165.6</v>
      </c>
      <c r="I122" s="47">
        <f t="shared" si="21"/>
        <v>165.6</v>
      </c>
      <c r="J122" s="48">
        <v>163.79999999999998</v>
      </c>
      <c r="K122" s="47">
        <f t="shared" si="22"/>
        <v>163.79999999999998</v>
      </c>
      <c r="L122" s="48">
        <v>329.4</v>
      </c>
      <c r="M122" s="30">
        <f t="shared" si="23"/>
        <v>329.4</v>
      </c>
      <c r="N122" s="9"/>
      <c r="O122" s="50"/>
    </row>
    <row r="123" spans="1:15" ht="28.8" x14ac:dyDescent="0.3">
      <c r="A123" s="46">
        <f>IF(F123&lt;&gt;"",1+MAX($A$6:A122),"")</f>
        <v>98</v>
      </c>
      <c r="B123" s="3"/>
      <c r="C123" s="27" t="s">
        <v>161</v>
      </c>
      <c r="D123" s="37">
        <v>6</v>
      </c>
      <c r="E123" s="31">
        <v>0</v>
      </c>
      <c r="F123" s="35">
        <f t="shared" si="20"/>
        <v>6</v>
      </c>
      <c r="G123" s="32" t="s">
        <v>96</v>
      </c>
      <c r="H123" s="48">
        <v>165.6</v>
      </c>
      <c r="I123" s="47">
        <f t="shared" si="21"/>
        <v>993.59999999999991</v>
      </c>
      <c r="J123" s="48">
        <v>154.4</v>
      </c>
      <c r="K123" s="47">
        <f t="shared" si="22"/>
        <v>926.40000000000009</v>
      </c>
      <c r="L123" s="48">
        <v>320</v>
      </c>
      <c r="M123" s="30">
        <f t="shared" si="23"/>
        <v>1920</v>
      </c>
      <c r="N123" s="9"/>
      <c r="O123" s="50"/>
    </row>
    <row r="124" spans="1:15" ht="28.8" x14ac:dyDescent="0.3">
      <c r="A124" s="46">
        <f>IF(F124&lt;&gt;"",1+MAX($A$6:A123),"")</f>
        <v>99</v>
      </c>
      <c r="B124" s="3"/>
      <c r="C124" s="27" t="s">
        <v>162</v>
      </c>
      <c r="D124" s="37">
        <v>13</v>
      </c>
      <c r="E124" s="31">
        <v>0</v>
      </c>
      <c r="F124" s="35">
        <f t="shared" si="20"/>
        <v>13</v>
      </c>
      <c r="G124" s="32" t="s">
        <v>96</v>
      </c>
      <c r="H124" s="48">
        <v>165.6</v>
      </c>
      <c r="I124" s="47">
        <f t="shared" si="21"/>
        <v>2152.7999999999997</v>
      </c>
      <c r="J124" s="48">
        <v>153.6</v>
      </c>
      <c r="K124" s="47">
        <f t="shared" si="22"/>
        <v>1996.8</v>
      </c>
      <c r="L124" s="48">
        <v>319.2</v>
      </c>
      <c r="M124" s="30">
        <f t="shared" si="23"/>
        <v>4149.5999999999995</v>
      </c>
      <c r="N124" s="9"/>
      <c r="O124" s="50"/>
    </row>
    <row r="125" spans="1:15" ht="28.8" x14ac:dyDescent="0.3">
      <c r="A125" s="46">
        <f>IF(F125&lt;&gt;"",1+MAX($A$6:A124),"")</f>
        <v>100</v>
      </c>
      <c r="B125" s="3"/>
      <c r="C125" s="27" t="s">
        <v>163</v>
      </c>
      <c r="D125" s="37">
        <v>13</v>
      </c>
      <c r="E125" s="31">
        <v>0</v>
      </c>
      <c r="F125" s="35">
        <f t="shared" si="20"/>
        <v>13</v>
      </c>
      <c r="G125" s="32" t="s">
        <v>96</v>
      </c>
      <c r="H125" s="48">
        <v>165.6</v>
      </c>
      <c r="I125" s="47">
        <f t="shared" si="21"/>
        <v>2152.7999999999997</v>
      </c>
      <c r="J125" s="48">
        <v>174.79999999999998</v>
      </c>
      <c r="K125" s="47">
        <f t="shared" si="22"/>
        <v>2272.3999999999996</v>
      </c>
      <c r="L125" s="48">
        <v>340.4</v>
      </c>
      <c r="M125" s="30">
        <f t="shared" si="23"/>
        <v>4425.2</v>
      </c>
      <c r="N125" s="9"/>
      <c r="O125" s="50"/>
    </row>
    <row r="126" spans="1:15" ht="15.6" x14ac:dyDescent="0.3">
      <c r="A126" s="46">
        <f>IF(F126&lt;&gt;"",1+MAX($A$6:A125),"")</f>
        <v>101</v>
      </c>
      <c r="B126" s="3"/>
      <c r="C126" s="27" t="s">
        <v>211</v>
      </c>
      <c r="D126" s="37">
        <v>22</v>
      </c>
      <c r="E126" s="31">
        <v>0</v>
      </c>
      <c r="F126" s="35">
        <f t="shared" ref="F126:F128" si="24">D126*(1+E126)</f>
        <v>22</v>
      </c>
      <c r="G126" s="32" t="s">
        <v>96</v>
      </c>
      <c r="H126" s="48">
        <v>165.6</v>
      </c>
      <c r="I126" s="47">
        <f t="shared" ref="I126:I128" si="25">H126*F126</f>
        <v>3643.2</v>
      </c>
      <c r="J126" s="48">
        <v>174.79999999999998</v>
      </c>
      <c r="K126" s="47">
        <f t="shared" ref="K126:K128" si="26">J126*F126</f>
        <v>3845.5999999999995</v>
      </c>
      <c r="L126" s="48">
        <v>340.4</v>
      </c>
      <c r="M126" s="30">
        <f t="shared" ref="M126:M128" si="27">L126*F126</f>
        <v>7488.7999999999993</v>
      </c>
      <c r="N126" s="9"/>
      <c r="O126" s="50"/>
    </row>
    <row r="127" spans="1:15" ht="15.6" x14ac:dyDescent="0.3">
      <c r="A127" s="46">
        <f>IF(F127&lt;&gt;"",1+MAX($A$6:A126),"")</f>
        <v>102</v>
      </c>
      <c r="B127" s="3"/>
      <c r="C127" s="27" t="s">
        <v>212</v>
      </c>
      <c r="D127" s="37">
        <v>6</v>
      </c>
      <c r="E127" s="31">
        <v>0</v>
      </c>
      <c r="F127" s="35">
        <f t="shared" si="24"/>
        <v>6</v>
      </c>
      <c r="G127" s="32" t="s">
        <v>96</v>
      </c>
      <c r="H127" s="48">
        <v>165.6</v>
      </c>
      <c r="I127" s="47">
        <f t="shared" si="25"/>
        <v>993.59999999999991</v>
      </c>
      <c r="J127" s="48">
        <v>174.79999999999998</v>
      </c>
      <c r="K127" s="47">
        <f t="shared" si="26"/>
        <v>1048.8</v>
      </c>
      <c r="L127" s="48">
        <v>340.4</v>
      </c>
      <c r="M127" s="30">
        <f t="shared" si="27"/>
        <v>2042.3999999999999</v>
      </c>
      <c r="N127" s="9"/>
      <c r="O127" s="50"/>
    </row>
    <row r="128" spans="1:15" ht="15.6" x14ac:dyDescent="0.3">
      <c r="A128" s="46">
        <f>IF(F128&lt;&gt;"",1+MAX($A$6:A127),"")</f>
        <v>103</v>
      </c>
      <c r="B128" s="3"/>
      <c r="C128" s="27" t="s">
        <v>213</v>
      </c>
      <c r="D128" s="37">
        <v>34</v>
      </c>
      <c r="E128" s="31">
        <v>0</v>
      </c>
      <c r="F128" s="35">
        <f t="shared" si="24"/>
        <v>34</v>
      </c>
      <c r="G128" s="32" t="s">
        <v>96</v>
      </c>
      <c r="H128" s="48">
        <v>165.6</v>
      </c>
      <c r="I128" s="47">
        <f t="shared" si="25"/>
        <v>5630.4</v>
      </c>
      <c r="J128" s="48">
        <v>174.79999999999998</v>
      </c>
      <c r="K128" s="47">
        <f t="shared" si="26"/>
        <v>5943.2</v>
      </c>
      <c r="L128" s="48">
        <v>340.4</v>
      </c>
      <c r="M128" s="30">
        <f t="shared" si="27"/>
        <v>11573.599999999999</v>
      </c>
      <c r="N128" s="9"/>
      <c r="O128" s="50"/>
    </row>
    <row r="129" spans="1:15" ht="15.6" x14ac:dyDescent="0.3">
      <c r="A129" s="46" t="str">
        <f>IF(F129&lt;&gt;"",1+MAX($A$6:A125),"")</f>
        <v/>
      </c>
      <c r="B129" s="3"/>
      <c r="C129" s="27"/>
      <c r="D129" s="37"/>
      <c r="E129" s="31"/>
      <c r="F129" s="35"/>
      <c r="G129" s="32"/>
      <c r="H129" s="32"/>
      <c r="I129" s="32"/>
      <c r="J129" s="32"/>
      <c r="K129" s="32"/>
      <c r="L129" s="48"/>
      <c r="M129" s="30"/>
      <c r="N129" s="9"/>
    </row>
    <row r="130" spans="1:15" ht="15.6" x14ac:dyDescent="0.3">
      <c r="A130" s="38"/>
      <c r="B130" s="39"/>
      <c r="C130" s="40" t="s">
        <v>164</v>
      </c>
      <c r="D130" s="34"/>
      <c r="E130" s="31"/>
      <c r="F130" s="29"/>
      <c r="G130" s="32"/>
      <c r="H130" s="32"/>
      <c r="I130" s="32"/>
      <c r="J130" s="32"/>
      <c r="K130" s="32"/>
      <c r="L130" s="48"/>
      <c r="M130" s="30"/>
      <c r="N130" s="9"/>
    </row>
    <row r="131" spans="1:15" ht="15.6" x14ac:dyDescent="0.3">
      <c r="A131" s="46" t="str">
        <f>IF(F131&lt;&gt;"",1+MAX($A$6:A130),"")</f>
        <v/>
      </c>
      <c r="B131" s="3"/>
      <c r="C131" s="27"/>
      <c r="D131" s="37"/>
      <c r="E131" s="31"/>
      <c r="F131" s="35"/>
      <c r="G131" s="32"/>
      <c r="H131" s="32"/>
      <c r="I131" s="32"/>
      <c r="J131" s="32"/>
      <c r="K131" s="32"/>
      <c r="L131" s="48"/>
      <c r="M131" s="30"/>
      <c r="N131" s="9"/>
    </row>
    <row r="132" spans="1:15" ht="15.6" x14ac:dyDescent="0.3">
      <c r="A132" s="46">
        <f>IF(F132&lt;&gt;"",1+MAX($A$6:A131),"")</f>
        <v>104</v>
      </c>
      <c r="B132" s="3"/>
      <c r="C132" s="27" t="s">
        <v>165</v>
      </c>
      <c r="D132" s="37">
        <v>6</v>
      </c>
      <c r="E132" s="31">
        <v>0</v>
      </c>
      <c r="F132" s="35">
        <f t="shared" ref="F132:F135" si="28">D132*(1+E132)</f>
        <v>6</v>
      </c>
      <c r="G132" s="32" t="s">
        <v>96</v>
      </c>
      <c r="H132" s="48">
        <v>27.6</v>
      </c>
      <c r="I132" s="47">
        <f>H132*F132</f>
        <v>165.60000000000002</v>
      </c>
      <c r="J132" s="48">
        <v>58.9</v>
      </c>
      <c r="K132" s="47">
        <f>J132*F132</f>
        <v>353.4</v>
      </c>
      <c r="L132" s="48">
        <v>86.5</v>
      </c>
      <c r="M132" s="30">
        <f>L132*F132</f>
        <v>519</v>
      </c>
      <c r="N132" s="9"/>
      <c r="O132" s="50"/>
    </row>
    <row r="133" spans="1:15" ht="15.6" x14ac:dyDescent="0.3">
      <c r="A133" s="46">
        <f>IF(F133&lt;&gt;"",1+MAX($A$6:A132),"")</f>
        <v>105</v>
      </c>
      <c r="B133" s="3"/>
      <c r="C133" s="27" t="s">
        <v>166</v>
      </c>
      <c r="D133" s="37">
        <v>2</v>
      </c>
      <c r="E133" s="31">
        <v>0</v>
      </c>
      <c r="F133" s="35">
        <f t="shared" si="28"/>
        <v>2</v>
      </c>
      <c r="G133" s="32" t="s">
        <v>96</v>
      </c>
      <c r="H133" s="48">
        <v>54.3</v>
      </c>
      <c r="I133" s="47">
        <f>H133*F133</f>
        <v>108.6</v>
      </c>
      <c r="J133" s="48">
        <v>69.570000000000007</v>
      </c>
      <c r="K133" s="47">
        <f>J133*F133</f>
        <v>139.14000000000001</v>
      </c>
      <c r="L133" s="48">
        <v>123.87</v>
      </c>
      <c r="M133" s="30">
        <f>L133*F133</f>
        <v>247.74</v>
      </c>
      <c r="N133" s="9"/>
      <c r="O133" s="50"/>
    </row>
    <row r="134" spans="1:15" ht="15.6" x14ac:dyDescent="0.3">
      <c r="A134" s="46">
        <f>IF(F134&lt;&gt;"",1+MAX($A$6:A133),"")</f>
        <v>106</v>
      </c>
      <c r="B134" s="3"/>
      <c r="C134" s="27" t="s">
        <v>167</v>
      </c>
      <c r="D134" s="37">
        <v>3</v>
      </c>
      <c r="E134" s="31">
        <v>0</v>
      </c>
      <c r="F134" s="35">
        <f t="shared" si="28"/>
        <v>3</v>
      </c>
      <c r="G134" s="32" t="s">
        <v>96</v>
      </c>
      <c r="H134" s="48">
        <v>18.7</v>
      </c>
      <c r="I134" s="47">
        <f>H134*F134</f>
        <v>56.099999999999994</v>
      </c>
      <c r="J134" s="48">
        <v>38</v>
      </c>
      <c r="K134" s="47">
        <f>J134*F134</f>
        <v>114</v>
      </c>
      <c r="L134" s="48">
        <v>56.7</v>
      </c>
      <c r="M134" s="30">
        <f>L134*F134</f>
        <v>170.10000000000002</v>
      </c>
      <c r="N134" s="9"/>
      <c r="O134" s="50"/>
    </row>
    <row r="135" spans="1:15" ht="15.6" x14ac:dyDescent="0.3">
      <c r="A135" s="46">
        <f>IF(F135&lt;&gt;"",1+MAX($A$6:A134),"")</f>
        <v>107</v>
      </c>
      <c r="B135" s="3"/>
      <c r="C135" s="27" t="s">
        <v>168</v>
      </c>
      <c r="D135" s="37">
        <v>4</v>
      </c>
      <c r="E135" s="31">
        <v>0</v>
      </c>
      <c r="F135" s="35">
        <f t="shared" si="28"/>
        <v>4</v>
      </c>
      <c r="G135" s="32" t="s">
        <v>96</v>
      </c>
      <c r="H135" s="48">
        <v>34.5</v>
      </c>
      <c r="I135" s="47">
        <f>H135*F135</f>
        <v>138</v>
      </c>
      <c r="J135" s="48">
        <v>53.099999999999994</v>
      </c>
      <c r="K135" s="47">
        <f>J135*F135</f>
        <v>212.39999999999998</v>
      </c>
      <c r="L135" s="48">
        <v>87.6</v>
      </c>
      <c r="M135" s="30">
        <f>L135*F135</f>
        <v>350.4</v>
      </c>
      <c r="N135" s="9"/>
      <c r="O135" s="50"/>
    </row>
    <row r="136" spans="1:15" ht="15.6" x14ac:dyDescent="0.3">
      <c r="A136" s="46" t="str">
        <f>IF(F136&lt;&gt;"",1+MAX($A$6:A135),"")</f>
        <v/>
      </c>
      <c r="B136" s="3"/>
      <c r="C136" s="27"/>
      <c r="D136" s="37"/>
      <c r="E136" s="31"/>
      <c r="F136" s="35"/>
      <c r="G136" s="32"/>
      <c r="H136" s="32"/>
      <c r="I136" s="32"/>
      <c r="J136" s="32"/>
      <c r="K136" s="32"/>
      <c r="L136" s="48"/>
      <c r="M136" s="30"/>
      <c r="N136" s="9"/>
    </row>
    <row r="137" spans="1:15" ht="15.6" x14ac:dyDescent="0.3">
      <c r="A137" s="38"/>
      <c r="B137" s="39"/>
      <c r="C137" s="40" t="s">
        <v>169</v>
      </c>
      <c r="D137" s="34"/>
      <c r="E137" s="31"/>
      <c r="F137" s="29"/>
      <c r="G137" s="32"/>
      <c r="H137" s="32"/>
      <c r="I137" s="32"/>
      <c r="J137" s="32"/>
      <c r="K137" s="32"/>
      <c r="L137" s="48"/>
      <c r="M137" s="30"/>
      <c r="N137" s="9"/>
    </row>
    <row r="138" spans="1:15" ht="15.6" x14ac:dyDescent="0.3">
      <c r="A138" s="46" t="str">
        <f>IF(F138&lt;&gt;"",1+MAX($A$6:A137),"")</f>
        <v/>
      </c>
      <c r="B138" s="3"/>
      <c r="C138" s="27"/>
      <c r="D138" s="37"/>
      <c r="E138" s="31"/>
      <c r="F138" s="35"/>
      <c r="G138" s="32"/>
      <c r="H138" s="32"/>
      <c r="I138" s="32"/>
      <c r="J138" s="32"/>
      <c r="K138" s="32"/>
      <c r="L138" s="48"/>
      <c r="M138" s="30"/>
      <c r="N138" s="9"/>
    </row>
    <row r="139" spans="1:15" ht="15.6" x14ac:dyDescent="0.3">
      <c r="A139" s="46">
        <f>IF(F139&lt;&gt;"",1+MAX($A$6:A138),"")</f>
        <v>108</v>
      </c>
      <c r="B139" s="3"/>
      <c r="C139" s="27" t="s">
        <v>170</v>
      </c>
      <c r="D139" s="37">
        <v>1</v>
      </c>
      <c r="E139" s="31">
        <v>0</v>
      </c>
      <c r="F139" s="35">
        <f t="shared" ref="F139:F150" si="29">D139*(1+E139)</f>
        <v>1</v>
      </c>
      <c r="G139" s="32" t="s">
        <v>96</v>
      </c>
      <c r="H139" s="48">
        <v>134.5</v>
      </c>
      <c r="I139" s="47">
        <f t="shared" ref="I139:I150" si="30">H139*F139</f>
        <v>134.5</v>
      </c>
      <c r="J139" s="48">
        <v>142</v>
      </c>
      <c r="K139" s="47">
        <f t="shared" ref="K139:K150" si="31">J139*F139</f>
        <v>142</v>
      </c>
      <c r="L139" s="48">
        <v>276.5</v>
      </c>
      <c r="M139" s="30">
        <f t="shared" ref="M139:M150" si="32">L139*F139</f>
        <v>276.5</v>
      </c>
      <c r="N139" s="9"/>
      <c r="O139" s="51"/>
    </row>
    <row r="140" spans="1:15" ht="15.6" x14ac:dyDescent="0.3">
      <c r="A140" s="46">
        <f>IF(F140&lt;&gt;"",1+MAX($A$6:A139),"")</f>
        <v>109</v>
      </c>
      <c r="B140" s="3"/>
      <c r="C140" s="27" t="s">
        <v>171</v>
      </c>
      <c r="D140" s="37">
        <v>1</v>
      </c>
      <c r="E140" s="31">
        <v>0</v>
      </c>
      <c r="F140" s="35">
        <f t="shared" si="29"/>
        <v>1</v>
      </c>
      <c r="G140" s="32" t="s">
        <v>96</v>
      </c>
      <c r="H140" s="48">
        <v>134.5</v>
      </c>
      <c r="I140" s="47">
        <f t="shared" si="30"/>
        <v>134.5</v>
      </c>
      <c r="J140" s="48">
        <v>142</v>
      </c>
      <c r="K140" s="47">
        <f t="shared" si="31"/>
        <v>142</v>
      </c>
      <c r="L140" s="48">
        <v>276.5</v>
      </c>
      <c r="M140" s="30">
        <f t="shared" si="32"/>
        <v>276.5</v>
      </c>
      <c r="N140" s="9"/>
      <c r="O140" s="51"/>
    </row>
    <row r="141" spans="1:15" ht="15.6" x14ac:dyDescent="0.3">
      <c r="A141" s="46">
        <f>IF(F141&lt;&gt;"",1+MAX($A$6:A140),"")</f>
        <v>110</v>
      </c>
      <c r="B141" s="3"/>
      <c r="C141" s="27" t="s">
        <v>172</v>
      </c>
      <c r="D141" s="37">
        <v>1</v>
      </c>
      <c r="E141" s="31">
        <v>0</v>
      </c>
      <c r="F141" s="35">
        <f t="shared" si="29"/>
        <v>1</v>
      </c>
      <c r="G141" s="32" t="s">
        <v>96</v>
      </c>
      <c r="H141" s="48">
        <v>134.5</v>
      </c>
      <c r="I141" s="47">
        <f t="shared" si="30"/>
        <v>134.5</v>
      </c>
      <c r="J141" s="48">
        <v>123.80000000000001</v>
      </c>
      <c r="K141" s="47">
        <f t="shared" si="31"/>
        <v>123.80000000000001</v>
      </c>
      <c r="L141" s="48">
        <v>258.3</v>
      </c>
      <c r="M141" s="30">
        <f t="shared" si="32"/>
        <v>258.3</v>
      </c>
      <c r="N141" s="9"/>
      <c r="O141" s="51"/>
    </row>
    <row r="142" spans="1:15" ht="15.6" x14ac:dyDescent="0.3">
      <c r="A142" s="46">
        <f>IF(F142&lt;&gt;"",1+MAX($A$6:A141),"")</f>
        <v>111</v>
      </c>
      <c r="B142" s="3"/>
      <c r="C142" s="27" t="s">
        <v>173</v>
      </c>
      <c r="D142" s="37">
        <v>1</v>
      </c>
      <c r="E142" s="31">
        <v>0</v>
      </c>
      <c r="F142" s="35">
        <f t="shared" si="29"/>
        <v>1</v>
      </c>
      <c r="G142" s="32" t="s">
        <v>96</v>
      </c>
      <c r="H142" s="48">
        <v>134.5</v>
      </c>
      <c r="I142" s="47">
        <f t="shared" si="30"/>
        <v>134.5</v>
      </c>
      <c r="J142" s="48">
        <v>123.80000000000001</v>
      </c>
      <c r="K142" s="47">
        <f t="shared" si="31"/>
        <v>123.80000000000001</v>
      </c>
      <c r="L142" s="48">
        <v>258.3</v>
      </c>
      <c r="M142" s="30">
        <f t="shared" si="32"/>
        <v>258.3</v>
      </c>
      <c r="N142" s="9"/>
      <c r="O142" s="51"/>
    </row>
    <row r="143" spans="1:15" ht="15.6" x14ac:dyDescent="0.3">
      <c r="A143" s="46">
        <f>IF(F143&lt;&gt;"",1+MAX($A$6:A142),"")</f>
        <v>112</v>
      </c>
      <c r="B143" s="3"/>
      <c r="C143" s="27" t="s">
        <v>174</v>
      </c>
      <c r="D143" s="37">
        <v>3</v>
      </c>
      <c r="E143" s="31">
        <v>0</v>
      </c>
      <c r="F143" s="35">
        <f t="shared" si="29"/>
        <v>3</v>
      </c>
      <c r="G143" s="32" t="s">
        <v>96</v>
      </c>
      <c r="H143" s="48">
        <v>134.5</v>
      </c>
      <c r="I143" s="47">
        <f t="shared" si="30"/>
        <v>403.5</v>
      </c>
      <c r="J143" s="48">
        <v>123.80000000000001</v>
      </c>
      <c r="K143" s="47">
        <f t="shared" si="31"/>
        <v>371.40000000000003</v>
      </c>
      <c r="L143" s="48">
        <v>258.3</v>
      </c>
      <c r="M143" s="30">
        <f t="shared" si="32"/>
        <v>774.90000000000009</v>
      </c>
      <c r="N143" s="9"/>
      <c r="O143" s="51"/>
    </row>
    <row r="144" spans="1:15" ht="15.6" x14ac:dyDescent="0.3">
      <c r="A144" s="46">
        <f>IF(F144&lt;&gt;"",1+MAX($A$6:A143),"")</f>
        <v>113</v>
      </c>
      <c r="B144" s="3"/>
      <c r="C144" s="27" t="s">
        <v>175</v>
      </c>
      <c r="D144" s="37">
        <v>2</v>
      </c>
      <c r="E144" s="31">
        <v>0</v>
      </c>
      <c r="F144" s="35">
        <f t="shared" si="29"/>
        <v>2</v>
      </c>
      <c r="G144" s="32" t="s">
        <v>96</v>
      </c>
      <c r="H144" s="48">
        <v>134.5</v>
      </c>
      <c r="I144" s="47">
        <f t="shared" si="30"/>
        <v>269</v>
      </c>
      <c r="J144" s="48">
        <v>163.80000000000001</v>
      </c>
      <c r="K144" s="47">
        <f t="shared" si="31"/>
        <v>327.60000000000002</v>
      </c>
      <c r="L144" s="48">
        <v>298.3</v>
      </c>
      <c r="M144" s="30">
        <f t="shared" si="32"/>
        <v>596.6</v>
      </c>
      <c r="N144" s="9"/>
      <c r="O144" s="51"/>
    </row>
    <row r="145" spans="1:15" ht="15.6" x14ac:dyDescent="0.3">
      <c r="A145" s="46">
        <f>IF(F145&lt;&gt;"",1+MAX($A$6:A144),"")</f>
        <v>114</v>
      </c>
      <c r="B145" s="3"/>
      <c r="C145" s="27" t="s">
        <v>176</v>
      </c>
      <c r="D145" s="37">
        <v>3</v>
      </c>
      <c r="E145" s="31">
        <v>0</v>
      </c>
      <c r="F145" s="35">
        <f t="shared" si="29"/>
        <v>3</v>
      </c>
      <c r="G145" s="32" t="s">
        <v>96</v>
      </c>
      <c r="H145" s="48">
        <v>134.5</v>
      </c>
      <c r="I145" s="47">
        <f t="shared" si="30"/>
        <v>403.5</v>
      </c>
      <c r="J145" s="48">
        <v>151.80000000000001</v>
      </c>
      <c r="K145" s="47">
        <f t="shared" si="31"/>
        <v>455.40000000000003</v>
      </c>
      <c r="L145" s="48">
        <v>286.3</v>
      </c>
      <c r="M145" s="30">
        <f t="shared" si="32"/>
        <v>858.90000000000009</v>
      </c>
      <c r="N145" s="9"/>
      <c r="O145" s="51"/>
    </row>
    <row r="146" spans="1:15" ht="15.6" x14ac:dyDescent="0.3">
      <c r="A146" s="46">
        <f>IF(F146&lt;&gt;"",1+MAX($A$6:A145),"")</f>
        <v>115</v>
      </c>
      <c r="B146" s="3"/>
      <c r="C146" s="27" t="s">
        <v>177</v>
      </c>
      <c r="D146" s="37">
        <v>4</v>
      </c>
      <c r="E146" s="31">
        <v>0</v>
      </c>
      <c r="F146" s="35">
        <f t="shared" si="29"/>
        <v>4</v>
      </c>
      <c r="G146" s="32" t="s">
        <v>96</v>
      </c>
      <c r="H146" s="48">
        <v>324.3</v>
      </c>
      <c r="I146" s="47">
        <f t="shared" si="30"/>
        <v>1297.2</v>
      </c>
      <c r="J146" s="48">
        <v>462.40000000000003</v>
      </c>
      <c r="K146" s="47">
        <f t="shared" si="31"/>
        <v>1849.6000000000001</v>
      </c>
      <c r="L146" s="48">
        <v>786.7</v>
      </c>
      <c r="M146" s="30">
        <f t="shared" si="32"/>
        <v>3146.8</v>
      </c>
      <c r="N146" s="9"/>
      <c r="O146" s="51"/>
    </row>
    <row r="147" spans="1:15" ht="15.6" x14ac:dyDescent="0.3">
      <c r="A147" s="46">
        <f>IF(F147&lt;&gt;"",1+MAX($A$6:A146),"")</f>
        <v>116</v>
      </c>
      <c r="B147" s="3"/>
      <c r="C147" s="27" t="s">
        <v>178</v>
      </c>
      <c r="D147" s="37">
        <v>10</v>
      </c>
      <c r="E147" s="31">
        <v>0</v>
      </c>
      <c r="F147" s="35">
        <f t="shared" si="29"/>
        <v>10</v>
      </c>
      <c r="G147" s="32" t="s">
        <v>96</v>
      </c>
      <c r="H147" s="48">
        <v>134.5</v>
      </c>
      <c r="I147" s="47">
        <f t="shared" si="30"/>
        <v>1345</v>
      </c>
      <c r="J147" s="48">
        <v>132.80000000000001</v>
      </c>
      <c r="K147" s="47">
        <f t="shared" si="31"/>
        <v>1328</v>
      </c>
      <c r="L147" s="48">
        <v>267.3</v>
      </c>
      <c r="M147" s="30">
        <f t="shared" si="32"/>
        <v>2673</v>
      </c>
      <c r="N147" s="9"/>
      <c r="O147" s="51"/>
    </row>
    <row r="148" spans="1:15" ht="15.6" x14ac:dyDescent="0.3">
      <c r="A148" s="46">
        <f>IF(F148&lt;&gt;"",1+MAX($A$6:A147),"")</f>
        <v>117</v>
      </c>
      <c r="B148" s="3"/>
      <c r="C148" s="27" t="s">
        <v>179</v>
      </c>
      <c r="D148" s="37">
        <v>2</v>
      </c>
      <c r="E148" s="31">
        <v>0</v>
      </c>
      <c r="F148" s="35">
        <f t="shared" si="29"/>
        <v>2</v>
      </c>
      <c r="G148" s="32" t="s">
        <v>96</v>
      </c>
      <c r="H148" s="48">
        <v>134.5</v>
      </c>
      <c r="I148" s="47">
        <f t="shared" si="30"/>
        <v>269</v>
      </c>
      <c r="J148" s="48">
        <v>132.80000000000001</v>
      </c>
      <c r="K148" s="47">
        <f t="shared" si="31"/>
        <v>265.60000000000002</v>
      </c>
      <c r="L148" s="48">
        <v>267.3</v>
      </c>
      <c r="M148" s="30">
        <f t="shared" si="32"/>
        <v>534.6</v>
      </c>
      <c r="N148" s="9"/>
      <c r="O148" s="51"/>
    </row>
    <row r="149" spans="1:15" ht="15.6" x14ac:dyDescent="0.3">
      <c r="A149" s="46">
        <f>IF(F149&lt;&gt;"",1+MAX($A$6:A148),"")</f>
        <v>118</v>
      </c>
      <c r="B149" s="3"/>
      <c r="C149" s="27" t="s">
        <v>180</v>
      </c>
      <c r="D149" s="37">
        <v>163.48599999999999</v>
      </c>
      <c r="E149" s="31">
        <v>0.1</v>
      </c>
      <c r="F149" s="35">
        <f t="shared" si="29"/>
        <v>179.83459999999999</v>
      </c>
      <c r="G149" s="32" t="s">
        <v>62</v>
      </c>
      <c r="H149" s="48">
        <v>0.43</v>
      </c>
      <c r="I149" s="47">
        <f t="shared" si="30"/>
        <v>77.328878000000003</v>
      </c>
      <c r="J149" s="48">
        <v>0.94000000000000017</v>
      </c>
      <c r="K149" s="47">
        <f t="shared" si="31"/>
        <v>169.04452400000002</v>
      </c>
      <c r="L149" s="48">
        <v>1.37</v>
      </c>
      <c r="M149" s="30">
        <f t="shared" si="32"/>
        <v>246.373402</v>
      </c>
      <c r="N149" s="9"/>
      <c r="O149" s="51"/>
    </row>
    <row r="150" spans="1:15" ht="15.6" x14ac:dyDescent="0.3">
      <c r="A150" s="46">
        <f>IF(F150&lt;&gt;"",1+MAX($A$6:A149),"")</f>
        <v>119</v>
      </c>
      <c r="B150" s="3"/>
      <c r="C150" s="27" t="s">
        <v>181</v>
      </c>
      <c r="D150" s="37">
        <v>1</v>
      </c>
      <c r="E150" s="31">
        <v>0</v>
      </c>
      <c r="F150" s="35">
        <f t="shared" si="29"/>
        <v>1</v>
      </c>
      <c r="G150" s="32" t="s">
        <v>96</v>
      </c>
      <c r="H150" s="48">
        <v>1230</v>
      </c>
      <c r="I150" s="47">
        <f t="shared" si="30"/>
        <v>1230</v>
      </c>
      <c r="J150" s="48">
        <v>1640.5</v>
      </c>
      <c r="K150" s="47">
        <f t="shared" si="31"/>
        <v>1640.5</v>
      </c>
      <c r="L150" s="48">
        <v>2870.5</v>
      </c>
      <c r="M150" s="30">
        <f t="shared" si="32"/>
        <v>2870.5</v>
      </c>
      <c r="N150" s="9"/>
      <c r="O150" s="51"/>
    </row>
    <row r="151" spans="1:15" ht="15.6" x14ac:dyDescent="0.3">
      <c r="A151" s="33"/>
      <c r="B151" s="3"/>
      <c r="C151" s="27"/>
      <c r="D151" s="37"/>
      <c r="E151" s="31"/>
      <c r="F151" s="35"/>
      <c r="G151" s="32"/>
      <c r="H151" s="32"/>
      <c r="I151" s="32"/>
      <c r="J151" s="32"/>
      <c r="K151" s="32"/>
      <c r="L151" s="48"/>
      <c r="M151" s="30"/>
      <c r="N151" s="9"/>
    </row>
    <row r="152" spans="1:15" ht="15.6" x14ac:dyDescent="0.3">
      <c r="A152" s="38"/>
      <c r="B152" s="39"/>
      <c r="C152" s="40" t="s">
        <v>182</v>
      </c>
      <c r="D152" s="34"/>
      <c r="E152" s="31"/>
      <c r="F152" s="29"/>
      <c r="G152" s="32"/>
      <c r="H152" s="32"/>
      <c r="I152" s="32"/>
      <c r="J152" s="32"/>
      <c r="K152" s="32"/>
      <c r="L152" s="48"/>
      <c r="M152" s="30"/>
      <c r="N152" s="9"/>
    </row>
    <row r="153" spans="1:15" ht="15.6" x14ac:dyDescent="0.3">
      <c r="A153" s="46" t="str">
        <f>IF(F153&lt;&gt;"",1+MAX($A$6:A152),"")</f>
        <v/>
      </c>
      <c r="B153" s="3"/>
      <c r="C153" s="27"/>
      <c r="D153" s="37"/>
      <c r="E153" s="31"/>
      <c r="F153" s="35"/>
      <c r="G153" s="32"/>
      <c r="H153" s="32"/>
      <c r="I153" s="32"/>
      <c r="J153" s="32"/>
      <c r="K153" s="32"/>
      <c r="L153" s="48"/>
      <c r="M153" s="30"/>
      <c r="N153" s="9"/>
    </row>
    <row r="154" spans="1:15" ht="28.8" x14ac:dyDescent="0.3">
      <c r="A154" s="46">
        <f>IF(F154&lt;&gt;"",1+MAX($A$6:A153),"")</f>
        <v>120</v>
      </c>
      <c r="B154" s="3"/>
      <c r="C154" s="27" t="s">
        <v>183</v>
      </c>
      <c r="D154" s="37">
        <v>44.042999999999999</v>
      </c>
      <c r="E154" s="31">
        <v>0.1</v>
      </c>
      <c r="F154" s="35">
        <f t="shared" ref="F154:F158" si="33">D154*(1+E154)</f>
        <v>48.447300000000006</v>
      </c>
      <c r="G154" s="32" t="s">
        <v>62</v>
      </c>
      <c r="H154" s="48">
        <v>0.45</v>
      </c>
      <c r="I154" s="47">
        <f>H154*F154</f>
        <v>21.801285000000004</v>
      </c>
      <c r="J154" s="48">
        <v>1.117</v>
      </c>
      <c r="K154" s="47">
        <f>J154*F154</f>
        <v>54.115634100000008</v>
      </c>
      <c r="L154" s="48">
        <v>1.5669999999999999</v>
      </c>
      <c r="M154" s="30">
        <f>L154*F154</f>
        <v>75.916919100000001</v>
      </c>
      <c r="N154" s="9"/>
      <c r="O154" s="50"/>
    </row>
    <row r="155" spans="1:15" ht="28.8" x14ac:dyDescent="0.3">
      <c r="A155" s="46">
        <f>IF(F155&lt;&gt;"",1+MAX($A$6:A154),"")</f>
        <v>121</v>
      </c>
      <c r="B155" s="3"/>
      <c r="C155" s="27" t="s">
        <v>184</v>
      </c>
      <c r="D155" s="37">
        <v>160.15</v>
      </c>
      <c r="E155" s="31">
        <v>0.1</v>
      </c>
      <c r="F155" s="35">
        <f t="shared" si="33"/>
        <v>176.16500000000002</v>
      </c>
      <c r="G155" s="32" t="s">
        <v>62</v>
      </c>
      <c r="H155" s="48">
        <v>0.45</v>
      </c>
      <c r="I155" s="47">
        <f>H155*F155</f>
        <v>79.274250000000009</v>
      </c>
      <c r="J155" s="48">
        <v>1.117</v>
      </c>
      <c r="K155" s="47">
        <f>J155*F155</f>
        <v>196.77630500000001</v>
      </c>
      <c r="L155" s="48">
        <v>1.5669999999999999</v>
      </c>
      <c r="M155" s="30">
        <f>L155*F155</f>
        <v>276.05055500000003</v>
      </c>
      <c r="N155" s="9"/>
      <c r="O155" s="50"/>
    </row>
    <row r="156" spans="1:15" ht="15.6" x14ac:dyDescent="0.3">
      <c r="A156" s="46">
        <f>IF(F156&lt;&gt;"",1+MAX($A$6:A155),"")</f>
        <v>122</v>
      </c>
      <c r="B156" s="3"/>
      <c r="C156" s="27" t="s">
        <v>185</v>
      </c>
      <c r="D156" s="37">
        <v>123.133</v>
      </c>
      <c r="E156" s="31">
        <v>0.1</v>
      </c>
      <c r="F156" s="35">
        <f t="shared" si="33"/>
        <v>135.44630000000001</v>
      </c>
      <c r="G156" s="32" t="s">
        <v>62</v>
      </c>
      <c r="H156" s="48">
        <v>0.45</v>
      </c>
      <c r="I156" s="47">
        <f>H156*F156</f>
        <v>60.950835000000005</v>
      </c>
      <c r="J156" s="48">
        <v>1.117</v>
      </c>
      <c r="K156" s="47">
        <f>J156*F156</f>
        <v>151.2935171</v>
      </c>
      <c r="L156" s="48">
        <v>1.5669999999999999</v>
      </c>
      <c r="M156" s="30">
        <f>L156*F156</f>
        <v>212.24435210000001</v>
      </c>
      <c r="N156" s="9"/>
      <c r="O156" s="50"/>
    </row>
    <row r="157" spans="1:15" ht="28.8" x14ac:dyDescent="0.3">
      <c r="A157" s="46">
        <f>IF(F157&lt;&gt;"",1+MAX($A$6:A156),"")</f>
        <v>123</v>
      </c>
      <c r="B157" s="3"/>
      <c r="C157" s="27" t="s">
        <v>186</v>
      </c>
      <c r="D157" s="37">
        <v>115.50700000000001</v>
      </c>
      <c r="E157" s="31">
        <v>0.1</v>
      </c>
      <c r="F157" s="35">
        <f t="shared" si="33"/>
        <v>127.05770000000001</v>
      </c>
      <c r="G157" s="32" t="s">
        <v>62</v>
      </c>
      <c r="H157" s="48">
        <v>0.45</v>
      </c>
      <c r="I157" s="47">
        <f>H157*F157</f>
        <v>57.175965000000005</v>
      </c>
      <c r="J157" s="48">
        <v>1.117</v>
      </c>
      <c r="K157" s="47">
        <f>J157*F157</f>
        <v>141.92345090000001</v>
      </c>
      <c r="L157" s="48">
        <v>1.5669999999999999</v>
      </c>
      <c r="M157" s="30">
        <f>L157*F157</f>
        <v>199.0994159</v>
      </c>
      <c r="N157" s="9"/>
      <c r="O157" s="50"/>
    </row>
    <row r="158" spans="1:15" ht="28.8" x14ac:dyDescent="0.3">
      <c r="A158" s="46">
        <f>IF(F158&lt;&gt;"",1+MAX($A$6:A157),"")</f>
        <v>124</v>
      </c>
      <c r="B158" s="3"/>
      <c r="C158" s="27" t="s">
        <v>187</v>
      </c>
      <c r="D158" s="37">
        <v>34.340000000000003</v>
      </c>
      <c r="E158" s="31">
        <v>0.1</v>
      </c>
      <c r="F158" s="35">
        <f t="shared" si="33"/>
        <v>37.774000000000008</v>
      </c>
      <c r="G158" s="32" t="s">
        <v>62</v>
      </c>
      <c r="H158" s="48">
        <v>22.34</v>
      </c>
      <c r="I158" s="47">
        <f>H158*F158</f>
        <v>843.87116000000015</v>
      </c>
      <c r="J158" s="48">
        <v>32.159999999999997</v>
      </c>
      <c r="K158" s="47">
        <f>J158*F158</f>
        <v>1214.8118400000001</v>
      </c>
      <c r="L158" s="48">
        <v>54.5</v>
      </c>
      <c r="M158" s="30">
        <f>L158*F158</f>
        <v>2058.6830000000004</v>
      </c>
      <c r="N158" s="9"/>
      <c r="O158" s="50"/>
    </row>
    <row r="159" spans="1:15" ht="15.6" x14ac:dyDescent="0.3">
      <c r="A159" s="33"/>
      <c r="B159" s="3"/>
      <c r="C159" s="27"/>
      <c r="D159" s="37"/>
      <c r="E159" s="31"/>
      <c r="F159" s="35"/>
      <c r="G159" s="32"/>
      <c r="H159" s="48"/>
      <c r="I159" s="48"/>
      <c r="J159" s="48"/>
      <c r="K159" s="48"/>
      <c r="L159" s="48"/>
      <c r="M159" s="30"/>
      <c r="N159" s="9"/>
    </row>
    <row r="160" spans="1:15" ht="15.6" x14ac:dyDescent="0.3">
      <c r="A160" s="38"/>
      <c r="B160" s="39"/>
      <c r="C160" s="40" t="s">
        <v>188</v>
      </c>
      <c r="D160" s="34"/>
      <c r="E160" s="31"/>
      <c r="F160" s="29"/>
      <c r="G160" s="32"/>
      <c r="H160" s="32"/>
      <c r="I160" s="32"/>
      <c r="J160" s="32"/>
      <c r="K160" s="32"/>
      <c r="L160" s="48"/>
      <c r="M160" s="30"/>
      <c r="N160" s="9"/>
    </row>
    <row r="161" spans="1:15" ht="15.6" x14ac:dyDescent="0.3">
      <c r="A161" s="46" t="str">
        <f>IF(F161&lt;&gt;"",1+MAX($A$6:A160),"")</f>
        <v/>
      </c>
      <c r="B161" s="3"/>
      <c r="C161" s="27"/>
      <c r="D161" s="37"/>
      <c r="E161" s="31"/>
      <c r="F161" s="35"/>
      <c r="G161" s="32"/>
      <c r="H161" s="32"/>
      <c r="I161" s="32"/>
      <c r="J161" s="32"/>
      <c r="K161" s="32"/>
      <c r="L161" s="48"/>
      <c r="M161" s="30"/>
      <c r="N161" s="9"/>
    </row>
    <row r="162" spans="1:15" ht="15.6" x14ac:dyDescent="0.3">
      <c r="A162" s="46">
        <f>IF(F162&lt;&gt;"",1+MAX($A$6:A161),"")</f>
        <v>125</v>
      </c>
      <c r="B162" s="3"/>
      <c r="C162" s="27" t="s">
        <v>189</v>
      </c>
      <c r="D162" s="37">
        <v>1</v>
      </c>
      <c r="E162" s="31">
        <v>0</v>
      </c>
      <c r="F162" s="35">
        <f t="shared" ref="F162:F167" si="34">D162*(1+E162)</f>
        <v>1</v>
      </c>
      <c r="G162" s="32" t="s">
        <v>96</v>
      </c>
      <c r="H162" s="48">
        <v>980</v>
      </c>
      <c r="I162" s="47">
        <f t="shared" ref="I162:I167" si="35">H162*F162</f>
        <v>980</v>
      </c>
      <c r="J162" s="48">
        <v>1376.4</v>
      </c>
      <c r="K162" s="47">
        <f t="shared" ref="K162:K167" si="36">J162*F162</f>
        <v>1376.4</v>
      </c>
      <c r="L162" s="48">
        <v>2356.4</v>
      </c>
      <c r="M162" s="30">
        <f t="shared" ref="M162:M167" si="37">L162*F162</f>
        <v>2356.4</v>
      </c>
      <c r="N162" s="9"/>
      <c r="O162" s="50"/>
    </row>
    <row r="163" spans="1:15" ht="15.6" x14ac:dyDescent="0.3">
      <c r="A163" s="46">
        <f>IF(F163&lt;&gt;"",1+MAX($A$6:A162),"")</f>
        <v>126</v>
      </c>
      <c r="B163" s="3"/>
      <c r="C163" s="27" t="s">
        <v>190</v>
      </c>
      <c r="D163" s="37">
        <v>1</v>
      </c>
      <c r="E163" s="31">
        <v>0</v>
      </c>
      <c r="F163" s="35">
        <f t="shared" si="34"/>
        <v>1</v>
      </c>
      <c r="G163" s="32" t="s">
        <v>96</v>
      </c>
      <c r="H163" s="48">
        <v>980</v>
      </c>
      <c r="I163" s="47">
        <f t="shared" si="35"/>
        <v>980</v>
      </c>
      <c r="J163" s="48">
        <v>1376.4</v>
      </c>
      <c r="K163" s="47">
        <f t="shared" si="36"/>
        <v>1376.4</v>
      </c>
      <c r="L163" s="48">
        <v>2356.4</v>
      </c>
      <c r="M163" s="30">
        <f t="shared" si="37"/>
        <v>2356.4</v>
      </c>
      <c r="N163" s="9"/>
      <c r="O163" s="50"/>
    </row>
    <row r="164" spans="1:15" ht="28.8" x14ac:dyDescent="0.3">
      <c r="A164" s="46">
        <f>IF(F164&lt;&gt;"",1+MAX($A$6:A163),"")</f>
        <v>127</v>
      </c>
      <c r="B164" s="3"/>
      <c r="C164" s="27" t="s">
        <v>191</v>
      </c>
      <c r="D164" s="37">
        <v>1</v>
      </c>
      <c r="E164" s="31">
        <v>0</v>
      </c>
      <c r="F164" s="35">
        <f t="shared" si="34"/>
        <v>1</v>
      </c>
      <c r="G164" s="32" t="s">
        <v>96</v>
      </c>
      <c r="H164" s="48">
        <v>980</v>
      </c>
      <c r="I164" s="47">
        <f t="shared" si="35"/>
        <v>980</v>
      </c>
      <c r="J164" s="48">
        <v>1900</v>
      </c>
      <c r="K164" s="47">
        <f t="shared" si="36"/>
        <v>1900</v>
      </c>
      <c r="L164" s="48">
        <v>2880</v>
      </c>
      <c r="M164" s="30">
        <f t="shared" si="37"/>
        <v>2880</v>
      </c>
      <c r="N164" s="9"/>
      <c r="O164" s="50"/>
    </row>
    <row r="165" spans="1:15" ht="15.6" x14ac:dyDescent="0.3">
      <c r="A165" s="46">
        <f>IF(F165&lt;&gt;"",1+MAX($A$6:A164),"")</f>
        <v>128</v>
      </c>
      <c r="B165" s="3"/>
      <c r="C165" s="27" t="s">
        <v>192</v>
      </c>
      <c r="D165" s="37">
        <v>1</v>
      </c>
      <c r="E165" s="31">
        <v>0</v>
      </c>
      <c r="F165" s="35">
        <f t="shared" si="34"/>
        <v>1</v>
      </c>
      <c r="G165" s="32" t="s">
        <v>96</v>
      </c>
      <c r="H165" s="48">
        <v>1324</v>
      </c>
      <c r="I165" s="47">
        <f t="shared" si="35"/>
        <v>1324</v>
      </c>
      <c r="J165" s="48">
        <v>2346</v>
      </c>
      <c r="K165" s="47">
        <f t="shared" si="36"/>
        <v>2346</v>
      </c>
      <c r="L165" s="48">
        <v>3670</v>
      </c>
      <c r="M165" s="30">
        <f t="shared" si="37"/>
        <v>3670</v>
      </c>
      <c r="N165" s="9"/>
      <c r="O165" s="50"/>
    </row>
    <row r="166" spans="1:15" ht="15.6" x14ac:dyDescent="0.3">
      <c r="A166" s="46">
        <f>IF(F166&lt;&gt;"",1+MAX($A$6:A165),"")</f>
        <v>129</v>
      </c>
      <c r="B166" s="3"/>
      <c r="C166" s="27" t="s">
        <v>193</v>
      </c>
      <c r="D166" s="37">
        <v>1</v>
      </c>
      <c r="E166" s="31">
        <v>0</v>
      </c>
      <c r="F166" s="35">
        <f t="shared" si="34"/>
        <v>1</v>
      </c>
      <c r="G166" s="32" t="s">
        <v>96</v>
      </c>
      <c r="H166" s="48">
        <v>980</v>
      </c>
      <c r="I166" s="47">
        <f t="shared" si="35"/>
        <v>980</v>
      </c>
      <c r="J166" s="48">
        <v>1230.4499999999998</v>
      </c>
      <c r="K166" s="47">
        <f t="shared" si="36"/>
        <v>1230.4499999999998</v>
      </c>
      <c r="L166" s="48">
        <v>2210.4499999999998</v>
      </c>
      <c r="M166" s="30">
        <f t="shared" si="37"/>
        <v>2210.4499999999998</v>
      </c>
      <c r="N166" s="9"/>
      <c r="O166" s="50"/>
    </row>
    <row r="167" spans="1:15" ht="15.6" x14ac:dyDescent="0.3">
      <c r="A167" s="46">
        <f>IF(F167&lt;&gt;"",1+MAX($A$6:A166),"")</f>
        <v>130</v>
      </c>
      <c r="B167" s="3"/>
      <c r="C167" s="27" t="s">
        <v>194</v>
      </c>
      <c r="D167" s="37">
        <v>1</v>
      </c>
      <c r="E167" s="31">
        <v>0</v>
      </c>
      <c r="F167" s="35">
        <f t="shared" si="34"/>
        <v>1</v>
      </c>
      <c r="G167" s="32" t="s">
        <v>96</v>
      </c>
      <c r="H167" s="48">
        <v>980</v>
      </c>
      <c r="I167" s="47">
        <f t="shared" si="35"/>
        <v>980</v>
      </c>
      <c r="J167" s="48">
        <v>360</v>
      </c>
      <c r="K167" s="47">
        <f t="shared" si="36"/>
        <v>360</v>
      </c>
      <c r="L167" s="48">
        <v>1340</v>
      </c>
      <c r="M167" s="30">
        <f t="shared" si="37"/>
        <v>1340</v>
      </c>
      <c r="N167" s="9"/>
      <c r="O167" s="50"/>
    </row>
    <row r="168" spans="1:15" ht="15.6" x14ac:dyDescent="0.3">
      <c r="A168" s="46" t="str">
        <f>IF(F168&lt;&gt;"",1+MAX($A$6:A167),"")</f>
        <v/>
      </c>
      <c r="B168" s="3"/>
      <c r="C168" s="27"/>
      <c r="D168" s="37"/>
      <c r="E168" s="31"/>
      <c r="F168" s="35"/>
      <c r="G168" s="32"/>
      <c r="H168" s="32"/>
      <c r="I168" s="32"/>
      <c r="J168" s="32"/>
      <c r="K168" s="32"/>
      <c r="L168" s="48"/>
      <c r="M168" s="30"/>
      <c r="N168" s="9"/>
    </row>
    <row r="169" spans="1:15" ht="15.6" x14ac:dyDescent="0.3">
      <c r="A169" s="38"/>
      <c r="B169" s="39"/>
      <c r="C169" s="40" t="s">
        <v>195</v>
      </c>
      <c r="D169" s="34"/>
      <c r="E169" s="31"/>
      <c r="F169" s="29"/>
      <c r="G169" s="32"/>
      <c r="H169" s="32"/>
      <c r="I169" s="32"/>
      <c r="J169" s="32"/>
      <c r="K169" s="32"/>
      <c r="L169" s="48"/>
      <c r="M169" s="30"/>
      <c r="N169" s="9"/>
    </row>
    <row r="170" spans="1:15" ht="15.6" x14ac:dyDescent="0.3">
      <c r="A170" s="46" t="str">
        <f>IF(F170&lt;&gt;"",1+MAX($A$6:A169),"")</f>
        <v/>
      </c>
      <c r="B170" s="3"/>
      <c r="C170" s="27"/>
      <c r="D170" s="37"/>
      <c r="E170" s="31"/>
      <c r="F170" s="35"/>
      <c r="G170" s="32"/>
      <c r="H170" s="32"/>
      <c r="I170" s="32"/>
      <c r="J170" s="32"/>
      <c r="K170" s="32"/>
      <c r="L170" s="48"/>
      <c r="M170" s="30"/>
      <c r="N170" s="9"/>
    </row>
    <row r="171" spans="1:15" ht="15.6" x14ac:dyDescent="0.3">
      <c r="A171" s="46">
        <f>IF(F171&lt;&gt;"",1+MAX($A$6:A170),"")</f>
        <v>131</v>
      </c>
      <c r="B171" s="3"/>
      <c r="C171" s="27" t="s">
        <v>196</v>
      </c>
      <c r="D171" s="37">
        <v>5</v>
      </c>
      <c r="E171" s="31">
        <v>0</v>
      </c>
      <c r="F171" s="35">
        <f t="shared" ref="F171:F175" si="38">D171*(1+E171)</f>
        <v>5</v>
      </c>
      <c r="G171" s="32" t="s">
        <v>96</v>
      </c>
      <c r="H171" s="48">
        <v>185.6</v>
      </c>
      <c r="I171" s="47">
        <f>H171*F171</f>
        <v>928</v>
      </c>
      <c r="J171" s="48">
        <v>154.4</v>
      </c>
      <c r="K171" s="47">
        <f>J171*F171</f>
        <v>772</v>
      </c>
      <c r="L171" s="48">
        <v>340</v>
      </c>
      <c r="M171" s="30">
        <f>L171*F171</f>
        <v>1700</v>
      </c>
      <c r="N171" s="9"/>
      <c r="O171" s="50"/>
    </row>
    <row r="172" spans="1:15" ht="15.6" x14ac:dyDescent="0.3">
      <c r="A172" s="46">
        <f>IF(F172&lt;&gt;"",1+MAX($A$6:A171),"")</f>
        <v>132</v>
      </c>
      <c r="B172" s="3"/>
      <c r="C172" s="27" t="s">
        <v>197</v>
      </c>
      <c r="D172" s="37">
        <v>4</v>
      </c>
      <c r="E172" s="31">
        <v>0</v>
      </c>
      <c r="F172" s="35">
        <f t="shared" si="38"/>
        <v>4</v>
      </c>
      <c r="G172" s="32" t="s">
        <v>96</v>
      </c>
      <c r="H172" s="48">
        <v>185.6</v>
      </c>
      <c r="I172" s="47">
        <f>H172*F172</f>
        <v>742.4</v>
      </c>
      <c r="J172" s="48">
        <v>168.9</v>
      </c>
      <c r="K172" s="47">
        <f>J172*F172</f>
        <v>675.6</v>
      </c>
      <c r="L172" s="48">
        <v>354.5</v>
      </c>
      <c r="M172" s="30">
        <f>L172*F172</f>
        <v>1418</v>
      </c>
      <c r="N172" s="9"/>
      <c r="O172" s="50"/>
    </row>
    <row r="173" spans="1:15" ht="15.6" x14ac:dyDescent="0.3">
      <c r="A173" s="46">
        <f>IF(F173&lt;&gt;"",1+MAX($A$6:A172),"")</f>
        <v>133</v>
      </c>
      <c r="B173" s="3"/>
      <c r="C173" s="27" t="s">
        <v>198</v>
      </c>
      <c r="D173" s="37">
        <v>2</v>
      </c>
      <c r="E173" s="31">
        <v>0</v>
      </c>
      <c r="F173" s="35">
        <f t="shared" si="38"/>
        <v>2</v>
      </c>
      <c r="G173" s="32" t="s">
        <v>96</v>
      </c>
      <c r="H173" s="48">
        <v>125.5</v>
      </c>
      <c r="I173" s="47">
        <f>H173*F173</f>
        <v>251</v>
      </c>
      <c r="J173" s="48">
        <v>160.10000000000002</v>
      </c>
      <c r="K173" s="47">
        <f>J173*F173</f>
        <v>320.20000000000005</v>
      </c>
      <c r="L173" s="48">
        <v>285.60000000000002</v>
      </c>
      <c r="M173" s="30">
        <f>L173*F173</f>
        <v>571.20000000000005</v>
      </c>
      <c r="N173" s="9"/>
      <c r="O173" s="50"/>
    </row>
    <row r="174" spans="1:15" ht="15.6" x14ac:dyDescent="0.3">
      <c r="A174" s="46">
        <f>IF(F174&lt;&gt;"",1+MAX($A$6:A173),"")</f>
        <v>134</v>
      </c>
      <c r="B174" s="3"/>
      <c r="C174" s="27" t="s">
        <v>199</v>
      </c>
      <c r="D174" s="37">
        <v>1</v>
      </c>
      <c r="E174" s="31">
        <v>0</v>
      </c>
      <c r="F174" s="35">
        <f t="shared" si="38"/>
        <v>1</v>
      </c>
      <c r="G174" s="32" t="s">
        <v>96</v>
      </c>
      <c r="H174" s="48">
        <v>1240.2</v>
      </c>
      <c r="I174" s="47">
        <f>H174*F174</f>
        <v>1240.2</v>
      </c>
      <c r="J174" s="48">
        <v>2100.3000000000002</v>
      </c>
      <c r="K174" s="47">
        <f>J174*F174</f>
        <v>2100.3000000000002</v>
      </c>
      <c r="L174" s="48">
        <v>3340.5</v>
      </c>
      <c r="M174" s="30">
        <f>L174*F174</f>
        <v>3340.5</v>
      </c>
      <c r="N174" s="9"/>
      <c r="O174" s="50"/>
    </row>
    <row r="175" spans="1:15" ht="28.8" x14ac:dyDescent="0.3">
      <c r="A175" s="46">
        <f>IF(F175&lt;&gt;"",1+MAX($A$6:A174),"")</f>
        <v>135</v>
      </c>
      <c r="B175" s="3"/>
      <c r="C175" s="27" t="s">
        <v>200</v>
      </c>
      <c r="D175" s="37">
        <v>2</v>
      </c>
      <c r="E175" s="31">
        <v>0</v>
      </c>
      <c r="F175" s="35">
        <f t="shared" si="38"/>
        <v>2</v>
      </c>
      <c r="G175" s="32" t="s">
        <v>96</v>
      </c>
      <c r="H175" s="48">
        <v>89.5</v>
      </c>
      <c r="I175" s="47">
        <f>H175*F175</f>
        <v>179</v>
      </c>
      <c r="J175" s="48">
        <v>140.5</v>
      </c>
      <c r="K175" s="47">
        <f>J175*F175</f>
        <v>281</v>
      </c>
      <c r="L175" s="48">
        <v>230</v>
      </c>
      <c r="M175" s="30">
        <f>L175*F175</f>
        <v>460</v>
      </c>
      <c r="N175" s="9"/>
      <c r="O175" s="50"/>
    </row>
    <row r="176" spans="1:15" ht="16.2" thickBot="1" x14ac:dyDescent="0.35">
      <c r="A176" s="33"/>
      <c r="B176" s="3"/>
      <c r="C176" s="27"/>
      <c r="D176" s="35"/>
      <c r="E176" s="31"/>
      <c r="F176" s="35"/>
      <c r="G176" s="32"/>
      <c r="H176" s="32"/>
      <c r="I176" s="32"/>
      <c r="J176" s="32"/>
      <c r="K176" s="32"/>
      <c r="L176" s="47"/>
      <c r="M176" s="30"/>
      <c r="N176" s="9"/>
    </row>
    <row r="177" spans="1:14" ht="16.2" thickBot="1" x14ac:dyDescent="0.3">
      <c r="A177" s="23" t="s">
        <v>1</v>
      </c>
      <c r="B177" s="24"/>
      <c r="C177" s="24"/>
      <c r="D177" s="24"/>
      <c r="E177" s="24"/>
      <c r="F177" s="24"/>
      <c r="G177" s="24"/>
      <c r="H177" s="52"/>
      <c r="I177" s="52">
        <f>SUM(I11:I175)</f>
        <v>78349.507575999975</v>
      </c>
      <c r="J177" s="52"/>
      <c r="K177" s="52">
        <f>SUM(K11:K175)</f>
        <v>89472.40675021999</v>
      </c>
      <c r="L177" s="28"/>
      <c r="M177" s="25"/>
      <c r="N177" s="49">
        <f>SUM(N6:N176)</f>
        <v>170821.91432621997</v>
      </c>
    </row>
    <row r="178" spans="1:14" ht="16.2" thickBot="1" x14ac:dyDescent="0.3">
      <c r="A178" s="23" t="s">
        <v>53</v>
      </c>
      <c r="B178" s="24"/>
      <c r="C178" s="24"/>
      <c r="D178" s="28">
        <v>0.09</v>
      </c>
      <c r="E178" s="24"/>
      <c r="F178" s="24"/>
      <c r="G178" s="28"/>
      <c r="H178" s="28"/>
      <c r="I178" s="28"/>
      <c r="J178" s="28"/>
      <c r="K178" s="28"/>
      <c r="L178" s="26"/>
      <c r="M178" s="25"/>
      <c r="N178" s="49">
        <f>N177*D178</f>
        <v>15373.972289359795</v>
      </c>
    </row>
    <row r="179" spans="1:14" ht="16.2" thickBot="1" x14ac:dyDescent="0.3">
      <c r="A179" s="23" t="s">
        <v>203</v>
      </c>
      <c r="B179" s="24"/>
      <c r="C179" s="24"/>
      <c r="D179" s="28">
        <v>0.08</v>
      </c>
      <c r="E179" s="24"/>
      <c r="F179" s="24"/>
      <c r="G179" s="28"/>
      <c r="H179" s="28"/>
      <c r="I179" s="28"/>
      <c r="J179" s="28"/>
      <c r="K179" s="28"/>
      <c r="L179" s="26"/>
      <c r="M179" s="25"/>
      <c r="N179" s="49">
        <f>N177*D179</f>
        <v>13665.753146097597</v>
      </c>
    </row>
    <row r="180" spans="1:14" ht="16.2" thickBot="1" x14ac:dyDescent="0.3">
      <c r="A180" s="23" t="s">
        <v>54</v>
      </c>
      <c r="B180" s="24"/>
      <c r="C180" s="24"/>
      <c r="D180" s="28">
        <v>0.05</v>
      </c>
      <c r="E180" s="24"/>
      <c r="F180" s="24"/>
      <c r="G180" s="28"/>
      <c r="H180" s="28"/>
      <c r="I180" s="28"/>
      <c r="J180" s="28"/>
      <c r="K180" s="28"/>
      <c r="L180" s="26"/>
      <c r="M180" s="25"/>
      <c r="N180" s="49">
        <f>N177*D180</f>
        <v>8541.0957163109979</v>
      </c>
    </row>
    <row r="181" spans="1:14" ht="16.2" thickBot="1" x14ac:dyDescent="0.3">
      <c r="A181" s="23" t="s">
        <v>55</v>
      </c>
      <c r="B181" s="24"/>
      <c r="C181" s="24"/>
      <c r="D181" s="28">
        <v>0.03</v>
      </c>
      <c r="E181" s="24"/>
      <c r="F181" s="24"/>
      <c r="G181" s="28"/>
      <c r="H181" s="28"/>
      <c r="I181" s="28"/>
      <c r="J181" s="28"/>
      <c r="K181" s="28"/>
      <c r="L181" s="26"/>
      <c r="M181" s="25"/>
      <c r="N181" s="49">
        <f>N177*D181</f>
        <v>5124.6574297865991</v>
      </c>
    </row>
    <row r="182" spans="1:14" ht="16.2" thickBot="1" x14ac:dyDescent="0.3">
      <c r="A182" s="23" t="s">
        <v>7</v>
      </c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5"/>
      <c r="N182" s="49">
        <f>SUM(N177:N181)</f>
        <v>213527.39290777495</v>
      </c>
    </row>
    <row r="183" spans="1:14" ht="16.2" thickBot="1" x14ac:dyDescent="0.3">
      <c r="A183" s="53" t="s">
        <v>204</v>
      </c>
      <c r="B183" s="54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</row>
    <row r="184" spans="1:14" ht="16.2" thickBot="1" x14ac:dyDescent="0.3">
      <c r="A184" s="56">
        <v>1</v>
      </c>
      <c r="B184" s="58" t="s">
        <v>205</v>
      </c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</row>
    <row r="185" spans="1:14" ht="16.2" thickBot="1" x14ac:dyDescent="0.3">
      <c r="A185" s="56">
        <v>2</v>
      </c>
      <c r="B185" s="58" t="s">
        <v>206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</row>
  </sheetData>
  <mergeCells count="6">
    <mergeCell ref="B185:N185"/>
    <mergeCell ref="H1:N1"/>
    <mergeCell ref="H2:N3"/>
    <mergeCell ref="G2:G3"/>
    <mergeCell ref="L4:N4"/>
    <mergeCell ref="B184:N184"/>
  </mergeCells>
  <printOptions horizontalCentered="1" verticalCentered="1"/>
  <pageMargins left="0.7" right="0.7" top="0.75" bottom="0.75" header="0.3" footer="0.3"/>
  <pageSetup scale="4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D42"/>
  <sheetViews>
    <sheetView topLeftCell="A25" workbookViewId="0">
      <selection activeCell="B34" sqref="B34"/>
    </sheetView>
  </sheetViews>
  <sheetFormatPr defaultRowHeight="15" x14ac:dyDescent="0.25"/>
  <cols>
    <col min="2" max="2" width="69.6328125" style="5" customWidth="1"/>
  </cols>
  <sheetData>
    <row r="1" spans="2:3" ht="15.6" x14ac:dyDescent="0.3">
      <c r="B1" s="5" t="s">
        <v>9</v>
      </c>
      <c r="C1" s="2" t="s">
        <v>8</v>
      </c>
    </row>
    <row r="2" spans="2:3" x14ac:dyDescent="0.25">
      <c r="B2" s="5" t="s">
        <v>10</v>
      </c>
    </row>
    <row r="3" spans="2:3" x14ac:dyDescent="0.25">
      <c r="B3" s="5" t="s">
        <v>11</v>
      </c>
    </row>
    <row r="4" spans="2:3" ht="30" x14ac:dyDescent="0.25">
      <c r="B4" s="5" t="s">
        <v>12</v>
      </c>
    </row>
    <row r="5" spans="2:3" x14ac:dyDescent="0.25">
      <c r="B5" s="5" t="s">
        <v>13</v>
      </c>
    </row>
    <row r="6" spans="2:3" ht="30" x14ac:dyDescent="0.25">
      <c r="B6" s="5" t="s">
        <v>14</v>
      </c>
    </row>
    <row r="7" spans="2:3" ht="28.5" customHeight="1" x14ac:dyDescent="0.25">
      <c r="B7" s="5" t="s">
        <v>15</v>
      </c>
    </row>
    <row r="8" spans="2:3" x14ac:dyDescent="0.25">
      <c r="B8" s="5" t="s">
        <v>16</v>
      </c>
    </row>
    <row r="9" spans="2:3" ht="30" x14ac:dyDescent="0.25">
      <c r="B9" s="5" t="s">
        <v>17</v>
      </c>
    </row>
    <row r="10" spans="2:3" x14ac:dyDescent="0.25">
      <c r="B10" s="5" t="s">
        <v>18</v>
      </c>
    </row>
    <row r="11" spans="2:3" x14ac:dyDescent="0.25">
      <c r="B11" s="5" t="s">
        <v>19</v>
      </c>
    </row>
    <row r="12" spans="2:3" ht="30" x14ac:dyDescent="0.25">
      <c r="B12" s="5" t="s">
        <v>20</v>
      </c>
    </row>
    <row r="13" spans="2:3" x14ac:dyDescent="0.25">
      <c r="B13" s="5" t="s">
        <v>21</v>
      </c>
    </row>
    <row r="14" spans="2:3" s="6" customFormat="1" ht="31.5" customHeight="1" x14ac:dyDescent="0.25">
      <c r="B14" s="7" t="s">
        <v>22</v>
      </c>
    </row>
    <row r="15" spans="2:3" ht="30" x14ac:dyDescent="0.25">
      <c r="B15" s="5" t="s">
        <v>23</v>
      </c>
    </row>
    <row r="16" spans="2:3" ht="30" x14ac:dyDescent="0.25">
      <c r="B16" s="5" t="s">
        <v>24</v>
      </c>
    </row>
    <row r="17" spans="2:3" ht="15.6" x14ac:dyDescent="0.3">
      <c r="C17" s="2"/>
    </row>
    <row r="18" spans="2:3" ht="30.6" x14ac:dyDescent="0.3">
      <c r="B18" s="8" t="s">
        <v>38</v>
      </c>
      <c r="C18" s="2" t="s">
        <v>27</v>
      </c>
    </row>
    <row r="19" spans="2:3" ht="30" x14ac:dyDescent="0.25">
      <c r="B19" s="8" t="s">
        <v>28</v>
      </c>
    </row>
    <row r="20" spans="2:3" ht="30" x14ac:dyDescent="0.25">
      <c r="B20" s="8" t="s">
        <v>29</v>
      </c>
    </row>
    <row r="21" spans="2:3" ht="30" x14ac:dyDescent="0.25">
      <c r="B21" s="8" t="s">
        <v>30</v>
      </c>
    </row>
    <row r="22" spans="2:3" ht="30" x14ac:dyDescent="0.25">
      <c r="B22" s="8" t="s">
        <v>39</v>
      </c>
    </row>
    <row r="23" spans="2:3" ht="45" x14ac:dyDescent="0.25">
      <c r="B23" s="8" t="s">
        <v>40</v>
      </c>
    </row>
    <row r="24" spans="2:3" ht="30" x14ac:dyDescent="0.25">
      <c r="B24" s="8" t="s">
        <v>41</v>
      </c>
    </row>
    <row r="25" spans="2:3" ht="30" x14ac:dyDescent="0.25">
      <c r="B25" s="8" t="s">
        <v>42</v>
      </c>
    </row>
    <row r="26" spans="2:3" ht="30" x14ac:dyDescent="0.25">
      <c r="B26" s="8" t="s">
        <v>43</v>
      </c>
    </row>
    <row r="27" spans="2:3" ht="30" x14ac:dyDescent="0.25">
      <c r="B27" s="8" t="s">
        <v>44</v>
      </c>
    </row>
    <row r="28" spans="2:3" x14ac:dyDescent="0.25">
      <c r="B28" s="8" t="s">
        <v>31</v>
      </c>
    </row>
    <row r="29" spans="2:3" ht="30" x14ac:dyDescent="0.25">
      <c r="B29" s="8" t="s">
        <v>45</v>
      </c>
    </row>
    <row r="30" spans="2:3" x14ac:dyDescent="0.25">
      <c r="B30" s="8" t="s">
        <v>32</v>
      </c>
    </row>
    <row r="31" spans="2:3" x14ac:dyDescent="0.25">
      <c r="B31" s="8" t="s">
        <v>33</v>
      </c>
    </row>
    <row r="32" spans="2:3" x14ac:dyDescent="0.25">
      <c r="B32" s="8" t="s">
        <v>34</v>
      </c>
    </row>
    <row r="33" spans="2:4" ht="30" x14ac:dyDescent="0.25">
      <c r="B33" s="8" t="s">
        <v>46</v>
      </c>
    </row>
    <row r="34" spans="2:4" ht="30" x14ac:dyDescent="0.25">
      <c r="B34" s="8" t="s">
        <v>47</v>
      </c>
    </row>
    <row r="35" spans="2:4" x14ac:dyDescent="0.25">
      <c r="B35" s="8" t="s">
        <v>35</v>
      </c>
    </row>
    <row r="36" spans="2:4" x14ac:dyDescent="0.25">
      <c r="B36" s="8" t="s">
        <v>36</v>
      </c>
    </row>
    <row r="37" spans="2:4" x14ac:dyDescent="0.25">
      <c r="B37" s="8" t="s">
        <v>37</v>
      </c>
    </row>
    <row r="38" spans="2:4" ht="15.6" x14ac:dyDescent="0.3">
      <c r="C38" s="2"/>
      <c r="D38" s="2"/>
    </row>
    <row r="39" spans="2:4" ht="30.6" x14ac:dyDescent="0.3">
      <c r="B39" s="8" t="s">
        <v>52</v>
      </c>
      <c r="C39" s="2" t="s">
        <v>48</v>
      </c>
    </row>
    <row r="40" spans="2:4" ht="30" x14ac:dyDescent="0.25">
      <c r="B40" s="8" t="s">
        <v>50</v>
      </c>
    </row>
    <row r="41" spans="2:4" x14ac:dyDescent="0.25">
      <c r="B41" s="8" t="s">
        <v>51</v>
      </c>
    </row>
    <row r="42" spans="2:4" x14ac:dyDescent="0.25">
      <c r="B42" s="8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DETAILED ESTIMATE</vt:lpstr>
      <vt:lpstr>Sheet2</vt:lpstr>
      <vt:lpstr>Chart1</vt:lpstr>
      <vt:lpstr>'DETAILED ESTIMATE'!Print_Area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Baqar Husaini</cp:lastModifiedBy>
  <cp:lastPrinted>2019-08-26T14:30:46Z</cp:lastPrinted>
  <dcterms:created xsi:type="dcterms:W3CDTF">2004-05-05T14:08:18Z</dcterms:created>
  <dcterms:modified xsi:type="dcterms:W3CDTF">2025-02-28T21:58:50Z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