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Construction Consultancy\Nexa Estimating LLC\Nexa Samples\HVAC NEXA\"/>
    </mc:Choice>
  </mc:AlternateContent>
  <xr:revisionPtr revIDLastSave="0" documentId="8_{0771A4C3-53DA-4394-836F-6E6B484CCB2A}" xr6:coauthVersionLast="47" xr6:coauthVersionMax="47" xr10:uidLastSave="{00000000-0000-0000-0000-000000000000}"/>
  <bookViews>
    <workbookView xWindow="-108" yWindow="-108" windowWidth="23256" windowHeight="12456" tabRatio="647" firstSheet="2" activeTab="2" xr2:uid="{00000000-000D-0000-FFFF-FFFF00000000}"/>
  </bookViews>
  <sheets>
    <sheet name="Chart1" sheetId="14" state="hidden" r:id="rId1"/>
    <sheet name="Sheet1" sheetId="15" state="hidden" r:id="rId2"/>
    <sheet name="DETAILED ESTIMATE " sheetId="16" r:id="rId3"/>
  </sheets>
  <definedNames>
    <definedName name="_xlnm.Print_Area" localSheetId="2">'DETAILED ESTIMATE '!$A$1:$J$231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2" i="16" l="1"/>
  <c r="A103" i="16"/>
  <c r="A106" i="16"/>
  <c r="A107" i="16"/>
  <c r="A126" i="16"/>
  <c r="A127" i="16"/>
  <c r="A138" i="16"/>
  <c r="A139" i="16"/>
  <c r="A143" i="16"/>
  <c r="A144" i="16"/>
  <c r="A148" i="16"/>
  <c r="A149" i="16"/>
  <c r="A158" i="16"/>
  <c r="A159" i="16"/>
  <c r="A165" i="16"/>
  <c r="A166" i="16"/>
  <c r="A171" i="16"/>
  <c r="A172" i="16"/>
  <c r="A180" i="16"/>
  <c r="A181" i="16"/>
  <c r="A184" i="16"/>
  <c r="A185" i="16"/>
  <c r="A188" i="16"/>
  <c r="A189" i="16"/>
  <c r="A195" i="16"/>
  <c r="A196" i="16"/>
  <c r="A201" i="16"/>
  <c r="A202" i="16"/>
  <c r="A207" i="16"/>
  <c r="A208" i="16"/>
  <c r="A214" i="16"/>
  <c r="A215" i="16"/>
  <c r="A216" i="16"/>
  <c r="F114" i="16"/>
  <c r="I114" i="16" s="1"/>
  <c r="F115" i="16"/>
  <c r="F116" i="16"/>
  <c r="I116" i="16" s="1"/>
  <c r="F117" i="16"/>
  <c r="I117" i="16" s="1"/>
  <c r="F118" i="16"/>
  <c r="I118" i="16" s="1"/>
  <c r="F119" i="16"/>
  <c r="I119" i="16" s="1"/>
  <c r="F120" i="16"/>
  <c r="I120" i="16" s="1"/>
  <c r="F121" i="16"/>
  <c r="F122" i="16"/>
  <c r="I122" i="16" s="1"/>
  <c r="F123" i="16"/>
  <c r="F124" i="16"/>
  <c r="I124" i="16" s="1"/>
  <c r="F125" i="16"/>
  <c r="I125" i="16" s="1"/>
  <c r="F128" i="16"/>
  <c r="I128" i="16" s="1"/>
  <c r="F129" i="16"/>
  <c r="F130" i="16"/>
  <c r="I130" i="16" s="1"/>
  <c r="F131" i="16"/>
  <c r="F132" i="16"/>
  <c r="I132" i="16" s="1"/>
  <c r="F133" i="16"/>
  <c r="I133" i="16" s="1"/>
  <c r="F134" i="16"/>
  <c r="I134" i="16" s="1"/>
  <c r="F135" i="16"/>
  <c r="I135" i="16" s="1"/>
  <c r="F136" i="16"/>
  <c r="I136" i="16" s="1"/>
  <c r="F137" i="16"/>
  <c r="I137" i="16" s="1"/>
  <c r="F140" i="16"/>
  <c r="I140" i="16" s="1"/>
  <c r="F141" i="16"/>
  <c r="I141" i="16" s="1"/>
  <c r="F142" i="16"/>
  <c r="I142" i="16" s="1"/>
  <c r="I115" i="16"/>
  <c r="I121" i="16"/>
  <c r="I123" i="16"/>
  <c r="I129" i="16"/>
  <c r="I131" i="16"/>
  <c r="F179" i="16"/>
  <c r="I179" i="16" s="1"/>
  <c r="F178" i="16"/>
  <c r="I178" i="16" s="1"/>
  <c r="F76" i="16"/>
  <c r="I76" i="16" s="1"/>
  <c r="F77" i="16"/>
  <c r="I77" i="16" s="1"/>
  <c r="F78" i="16"/>
  <c r="I78" i="16" s="1"/>
  <c r="F79" i="16"/>
  <c r="I79" i="16" s="1"/>
  <c r="F80" i="16"/>
  <c r="I80" i="16" s="1"/>
  <c r="F81" i="16"/>
  <c r="I81" i="16" s="1"/>
  <c r="F82" i="16"/>
  <c r="I82" i="16" s="1"/>
  <c r="F83" i="16"/>
  <c r="I83" i="16" s="1"/>
  <c r="F84" i="16"/>
  <c r="I84" i="16" s="1"/>
  <c r="F85" i="16"/>
  <c r="I85" i="16" s="1"/>
  <c r="F86" i="16"/>
  <c r="I86" i="16" s="1"/>
  <c r="F87" i="16"/>
  <c r="I87" i="16" s="1"/>
  <c r="F88" i="16"/>
  <c r="I88" i="16" s="1"/>
  <c r="F89" i="16"/>
  <c r="I89" i="16" s="1"/>
  <c r="F90" i="16"/>
  <c r="I90" i="16" s="1"/>
  <c r="F91" i="16"/>
  <c r="I91" i="16" s="1"/>
  <c r="F92" i="16"/>
  <c r="I92" i="16" s="1"/>
  <c r="F93" i="16"/>
  <c r="I93" i="16" s="1"/>
  <c r="F94" i="16"/>
  <c r="I94" i="16" s="1"/>
  <c r="F95" i="16"/>
  <c r="I95" i="16" s="1"/>
  <c r="F96" i="16"/>
  <c r="I96" i="16" s="1"/>
  <c r="F97" i="16"/>
  <c r="I97" i="16" s="1"/>
  <c r="F98" i="16"/>
  <c r="I98" i="16" s="1"/>
  <c r="F99" i="16"/>
  <c r="I99" i="16" s="1"/>
  <c r="F100" i="16"/>
  <c r="I100" i="16" s="1"/>
  <c r="F101" i="16"/>
  <c r="I101" i="16" s="1"/>
  <c r="A6" i="16"/>
  <c r="A7" i="16"/>
  <c r="A8" i="16"/>
  <c r="F218" i="16" l="1"/>
  <c r="I218" i="16" s="1"/>
  <c r="F217" i="16"/>
  <c r="I217" i="16" s="1"/>
  <c r="F213" i="16"/>
  <c r="I213" i="16" s="1"/>
  <c r="F212" i="16"/>
  <c r="I212" i="16" s="1"/>
  <c r="F211" i="16"/>
  <c r="I211" i="16" s="1"/>
  <c r="F210" i="16"/>
  <c r="I210" i="16" s="1"/>
  <c r="F209" i="16"/>
  <c r="I209" i="16" s="1"/>
  <c r="F206" i="16"/>
  <c r="I206" i="16" s="1"/>
  <c r="F205" i="16"/>
  <c r="I205" i="16" s="1"/>
  <c r="F204" i="16"/>
  <c r="I204" i="16" s="1"/>
  <c r="F203" i="16"/>
  <c r="I203" i="16" s="1"/>
  <c r="F200" i="16"/>
  <c r="I200" i="16" s="1"/>
  <c r="F199" i="16"/>
  <c r="I199" i="16" s="1"/>
  <c r="F198" i="16"/>
  <c r="I198" i="16" s="1"/>
  <c r="F197" i="16"/>
  <c r="I197" i="16" s="1"/>
  <c r="F194" i="16"/>
  <c r="I194" i="16" s="1"/>
  <c r="F193" i="16"/>
  <c r="I193" i="16" s="1"/>
  <c r="F192" i="16"/>
  <c r="I192" i="16" s="1"/>
  <c r="F191" i="16"/>
  <c r="I191" i="16" s="1"/>
  <c r="F190" i="16"/>
  <c r="I190" i="16" s="1"/>
  <c r="F187" i="16"/>
  <c r="I187" i="16" s="1"/>
  <c r="F186" i="16"/>
  <c r="I186" i="16" s="1"/>
  <c r="F183" i="16"/>
  <c r="I183" i="16" s="1"/>
  <c r="F182" i="16"/>
  <c r="I182" i="16" s="1"/>
  <c r="F177" i="16"/>
  <c r="I177" i="16" s="1"/>
  <c r="F176" i="16"/>
  <c r="I176" i="16" s="1"/>
  <c r="F175" i="16"/>
  <c r="I175" i="16" s="1"/>
  <c r="F174" i="16"/>
  <c r="I174" i="16" s="1"/>
  <c r="F173" i="16"/>
  <c r="I173" i="16" s="1"/>
  <c r="F170" i="16"/>
  <c r="I170" i="16" s="1"/>
  <c r="F169" i="16"/>
  <c r="I169" i="16" s="1"/>
  <c r="F168" i="16"/>
  <c r="I168" i="16" s="1"/>
  <c r="F167" i="16"/>
  <c r="I167" i="16" s="1"/>
  <c r="F164" i="16"/>
  <c r="I164" i="16" s="1"/>
  <c r="F163" i="16"/>
  <c r="I163" i="16" s="1"/>
  <c r="F162" i="16"/>
  <c r="I162" i="16" s="1"/>
  <c r="F161" i="16"/>
  <c r="I161" i="16" s="1"/>
  <c r="F160" i="16"/>
  <c r="I160" i="16" s="1"/>
  <c r="F157" i="16"/>
  <c r="I157" i="16" s="1"/>
  <c r="F156" i="16"/>
  <c r="I156" i="16" s="1"/>
  <c r="F155" i="16"/>
  <c r="I155" i="16" s="1"/>
  <c r="F154" i="16"/>
  <c r="I154" i="16" s="1"/>
  <c r="F153" i="16"/>
  <c r="I153" i="16" s="1"/>
  <c r="F152" i="16"/>
  <c r="I152" i="16" s="1"/>
  <c r="F151" i="16"/>
  <c r="I151" i="16" s="1"/>
  <c r="F150" i="16"/>
  <c r="I150" i="16" s="1"/>
  <c r="F147" i="16"/>
  <c r="I147" i="16" s="1"/>
  <c r="F146" i="16"/>
  <c r="I146" i="16" s="1"/>
  <c r="F145" i="16"/>
  <c r="I145" i="16" s="1"/>
  <c r="F113" i="16"/>
  <c r="I113" i="16" s="1"/>
  <c r="F112" i="16"/>
  <c r="I112" i="16" s="1"/>
  <c r="F111" i="16"/>
  <c r="I111" i="16" s="1"/>
  <c r="F110" i="16"/>
  <c r="I110" i="16" s="1"/>
  <c r="F109" i="16"/>
  <c r="I109" i="16" s="1"/>
  <c r="F108" i="16"/>
  <c r="I108" i="16" s="1"/>
  <c r="F105" i="16"/>
  <c r="I105" i="16" s="1"/>
  <c r="F104" i="16"/>
  <c r="I104" i="16" s="1"/>
  <c r="F75" i="16"/>
  <c r="I75" i="16" s="1"/>
  <c r="F74" i="16"/>
  <c r="I74" i="16" s="1"/>
  <c r="F73" i="16"/>
  <c r="I73" i="16" s="1"/>
  <c r="F72" i="16"/>
  <c r="I72" i="16" s="1"/>
  <c r="F71" i="16"/>
  <c r="I71" i="16" s="1"/>
  <c r="F70" i="16"/>
  <c r="I70" i="16" s="1"/>
  <c r="F69" i="16"/>
  <c r="I69" i="16" s="1"/>
  <c r="F68" i="16"/>
  <c r="I68" i="16" s="1"/>
  <c r="F67" i="16"/>
  <c r="I67" i="16" s="1"/>
  <c r="F66" i="16"/>
  <c r="I66" i="16" s="1"/>
  <c r="F65" i="16"/>
  <c r="I65" i="16" s="1"/>
  <c r="F64" i="16"/>
  <c r="I64" i="16" s="1"/>
  <c r="F63" i="16"/>
  <c r="I63" i="16" s="1"/>
  <c r="F62" i="16"/>
  <c r="I62" i="16" s="1"/>
  <c r="F61" i="16"/>
  <c r="I61" i="16" s="1"/>
  <c r="F60" i="16"/>
  <c r="I60" i="16" s="1"/>
  <c r="F59" i="16"/>
  <c r="I59" i="16" s="1"/>
  <c r="F58" i="16"/>
  <c r="I58" i="16" s="1"/>
  <c r="F57" i="16"/>
  <c r="I57" i="16" s="1"/>
  <c r="F56" i="16"/>
  <c r="I56" i="16" s="1"/>
  <c r="F55" i="16"/>
  <c r="I55" i="16" s="1"/>
  <c r="F54" i="16"/>
  <c r="I54" i="16" s="1"/>
  <c r="F53" i="16"/>
  <c r="I53" i="16" s="1"/>
  <c r="F52" i="16"/>
  <c r="I52" i="16" s="1"/>
  <c r="F51" i="16"/>
  <c r="I51" i="16" s="1"/>
  <c r="F50" i="16"/>
  <c r="I50" i="16" s="1"/>
  <c r="F49" i="16"/>
  <c r="I49" i="16" s="1"/>
  <c r="F48" i="16"/>
  <c r="I48" i="16" s="1"/>
  <c r="F47" i="16"/>
  <c r="I47" i="16" s="1"/>
  <c r="F46" i="16"/>
  <c r="I46" i="16" s="1"/>
  <c r="F45" i="16"/>
  <c r="I45" i="16" s="1"/>
  <c r="F44" i="16"/>
  <c r="I44" i="16" s="1"/>
  <c r="F43" i="16"/>
  <c r="I43" i="16" s="1"/>
  <c r="F42" i="16"/>
  <c r="I42" i="16" s="1"/>
  <c r="F41" i="16"/>
  <c r="I41" i="16" s="1"/>
  <c r="F40" i="16"/>
  <c r="I40" i="16" s="1"/>
  <c r="F39" i="16"/>
  <c r="I39" i="16" s="1"/>
  <c r="F38" i="16"/>
  <c r="I38" i="16" s="1"/>
  <c r="F37" i="16"/>
  <c r="I37" i="16" s="1"/>
  <c r="F36" i="16"/>
  <c r="I36" i="16" s="1"/>
  <c r="F35" i="16"/>
  <c r="I35" i="16" s="1"/>
  <c r="F34" i="16"/>
  <c r="I34" i="16" s="1"/>
  <c r="F33" i="16"/>
  <c r="I33" i="16" s="1"/>
  <c r="F32" i="16"/>
  <c r="I32" i="16" s="1"/>
  <c r="F31" i="16"/>
  <c r="I31" i="16" s="1"/>
  <c r="F30" i="16"/>
  <c r="I30" i="16" s="1"/>
  <c r="F29" i="16"/>
  <c r="I29" i="16" s="1"/>
  <c r="F28" i="16"/>
  <c r="I28" i="16" s="1"/>
  <c r="F27" i="16"/>
  <c r="I27" i="16" s="1"/>
  <c r="F26" i="16"/>
  <c r="I26" i="16" s="1"/>
  <c r="F25" i="16"/>
  <c r="I25" i="16" s="1"/>
  <c r="F24" i="16"/>
  <c r="I24" i="16" s="1"/>
  <c r="F23" i="16"/>
  <c r="I23" i="16" s="1"/>
  <c r="F22" i="16"/>
  <c r="I22" i="16" s="1"/>
  <c r="F21" i="16"/>
  <c r="I21" i="16" s="1"/>
  <c r="F20" i="16"/>
  <c r="I20" i="16" s="1"/>
  <c r="F19" i="16"/>
  <c r="I19" i="16" s="1"/>
  <c r="F18" i="16"/>
  <c r="I18" i="16" s="1"/>
  <c r="F17" i="16"/>
  <c r="I17" i="16" s="1"/>
  <c r="F16" i="16"/>
  <c r="I16" i="16" s="1"/>
  <c r="F15" i="16"/>
  <c r="I15" i="16" s="1"/>
  <c r="F14" i="16"/>
  <c r="I14" i="16" s="1"/>
  <c r="F13" i="16"/>
  <c r="I13" i="16" s="1"/>
  <c r="F12" i="16"/>
  <c r="I12" i="16" s="1"/>
  <c r="F11" i="16"/>
  <c r="I11" i="16" s="1"/>
  <c r="F10" i="16"/>
  <c r="I10" i="16" s="1"/>
  <c r="F9" i="16"/>
  <c r="I9" i="16" s="1"/>
  <c r="J6" i="16" l="1"/>
  <c r="A9" i="16" l="1"/>
  <c r="I222" i="16"/>
  <c r="I223" i="16" s="1"/>
  <c r="A10" i="16" l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I224" i="16"/>
  <c r="A76" i="16" l="1"/>
  <c r="A77" i="16" s="1"/>
  <c r="J222" i="16"/>
  <c r="J223" i="16" s="1"/>
  <c r="J224" i="16" s="1"/>
  <c r="A78" i="16" l="1"/>
  <c r="A220" i="16"/>
  <c r="A79" i="16" l="1"/>
  <c r="A80" i="16"/>
  <c r="A81" i="16" s="1"/>
  <c r="A219" i="16"/>
  <c r="A82" i="16" l="1"/>
  <c r="A83" i="16" s="1"/>
  <c r="A84" i="16" s="1"/>
  <c r="A85" i="16" l="1"/>
  <c r="A86" i="16"/>
  <c r="A87" i="16" s="1"/>
  <c r="A88" i="16" s="1"/>
  <c r="A89" i="16" s="1"/>
  <c r="A90" i="16" s="1"/>
  <c r="A91" i="16" s="1"/>
  <c r="A92" i="16" s="1"/>
  <c r="A93" i="16" s="1"/>
  <c r="A94" i="16" s="1"/>
  <c r="A95" i="16" s="1"/>
  <c r="A96" i="16" s="1"/>
  <c r="A97" i="16" s="1"/>
  <c r="A98" i="16" s="1"/>
  <c r="A99" i="16" s="1"/>
  <c r="A100" i="16" s="1"/>
  <c r="A101" i="16" s="1"/>
  <c r="A104" i="16" s="1"/>
  <c r="A105" i="16" s="1"/>
  <c r="A108" i="16" s="1"/>
  <c r="A109" i="16" s="1"/>
  <c r="A110" i="16" s="1"/>
  <c r="A111" i="16" s="1"/>
  <c r="A112" i="16" s="1"/>
  <c r="A113" i="16" s="1"/>
  <c r="A114" i="16" s="1"/>
  <c r="A115" i="16" s="1"/>
  <c r="A116" i="16" s="1"/>
  <c r="A117" i="16" s="1"/>
  <c r="A118" i="16" s="1"/>
  <c r="A119" i="16" s="1"/>
  <c r="A120" i="16" s="1"/>
  <c r="A121" i="16" s="1"/>
  <c r="A122" i="16" s="1"/>
  <c r="A123" i="16" s="1"/>
  <c r="A124" i="16" s="1"/>
  <c r="A125" i="16" s="1"/>
  <c r="A128" i="16" s="1"/>
  <c r="A129" i="16" s="1"/>
  <c r="A130" i="16" s="1"/>
  <c r="A131" i="16" s="1"/>
  <c r="A132" i="16" s="1"/>
  <c r="A133" i="16" s="1"/>
  <c r="A134" i="16" s="1"/>
  <c r="A135" i="16" s="1"/>
  <c r="A136" i="16" s="1"/>
  <c r="A137" i="16" s="1"/>
  <c r="A140" i="16" s="1"/>
  <c r="A141" i="16" s="1"/>
  <c r="A142" i="16" s="1"/>
  <c r="A145" i="16" s="1"/>
  <c r="A146" i="16" s="1"/>
  <c r="A147" i="16" s="1"/>
  <c r="A150" i="16" s="1"/>
  <c r="A151" i="16" s="1"/>
  <c r="A152" i="16" s="1"/>
  <c r="A153" i="16" s="1"/>
  <c r="A154" i="16" s="1"/>
  <c r="A155" i="16" s="1"/>
  <c r="A156" i="16" s="1"/>
  <c r="A157" i="16" s="1"/>
  <c r="A160" i="16" s="1"/>
  <c r="A161" i="16" s="1"/>
  <c r="A162" i="16" s="1"/>
  <c r="A163" i="16" s="1"/>
  <c r="A164" i="16" s="1"/>
  <c r="A167" i="16" s="1"/>
  <c r="A168" i="16" s="1"/>
  <c r="A169" i="16" s="1"/>
  <c r="A170" i="16" s="1"/>
  <c r="A173" i="16" s="1"/>
  <c r="A174" i="16" s="1"/>
  <c r="A175" i="16" s="1"/>
  <c r="A176" i="16" s="1"/>
  <c r="A177" i="16" s="1"/>
  <c r="A178" i="16" s="1"/>
  <c r="A179" i="16" s="1"/>
  <c r="A182" i="16" s="1"/>
  <c r="A183" i="16" s="1"/>
  <c r="A186" i="16" s="1"/>
  <c r="A187" i="16" s="1"/>
  <c r="A190" i="16" s="1"/>
  <c r="A191" i="16" s="1"/>
  <c r="A192" i="16" s="1"/>
  <c r="A193" i="16" s="1"/>
  <c r="A194" i="16" s="1"/>
  <c r="A197" i="16" s="1"/>
  <c r="A198" i="16" s="1"/>
  <c r="A199" i="16" s="1"/>
  <c r="A200" i="16" s="1"/>
  <c r="A203" i="16" s="1"/>
  <c r="A204" i="16" s="1"/>
  <c r="A205" i="16" s="1"/>
  <c r="A206" i="16" s="1"/>
  <c r="A209" i="16" l="1"/>
  <c r="A210" i="16" s="1"/>
  <c r="A211" i="16" s="1"/>
  <c r="A212" i="16" s="1"/>
  <c r="A213" i="16" s="1"/>
  <c r="A217" i="16" s="1"/>
  <c r="A218" i="16" s="1"/>
</calcChain>
</file>

<file path=xl/sharedStrings.xml><?xml version="1.0" encoding="utf-8"?>
<sst xmlns="http://schemas.openxmlformats.org/spreadsheetml/2006/main" count="394" uniqueCount="222">
  <si>
    <t>DESCRIPTION</t>
  </si>
  <si>
    <t>UNIT COST</t>
  </si>
  <si>
    <t>SUB TOTAL</t>
  </si>
  <si>
    <t>SR #</t>
  </si>
  <si>
    <t>QUANTITY</t>
  </si>
  <si>
    <t>WASTAGE
(10%)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</si>
  <si>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</si>
  <si>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</si>
  <si>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</si>
  <si>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</si>
  <si>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</si>
  <si>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</si>
  <si>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lf</t>
  </si>
  <si>
    <t>ea</t>
  </si>
  <si>
    <t>CSI SECT</t>
  </si>
  <si>
    <t>DIV. 21</t>
  </si>
  <si>
    <t>MECHANICAL</t>
  </si>
  <si>
    <t>Other</t>
  </si>
  <si>
    <t>10" Dia</t>
  </si>
  <si>
    <t>12x8</t>
  </si>
  <si>
    <t>14x8</t>
  </si>
  <si>
    <t>6" Dia</t>
  </si>
  <si>
    <t>8" Dia</t>
  </si>
  <si>
    <t>Carrier 48HCEE20 17.5 Tons</t>
  </si>
  <si>
    <t>Carrier 48HCFE24 20 Tons</t>
  </si>
  <si>
    <t>Carrier 48HCFE14 12.5 Tons</t>
  </si>
  <si>
    <t>Rooftop Units (Gas/Electric)</t>
  </si>
  <si>
    <t>Carrier 48A2G030 30 Tons</t>
  </si>
  <si>
    <t>Carrier 48HCDE11 10 Tons</t>
  </si>
  <si>
    <t>Carrier 48HCDB04 3 Tons</t>
  </si>
  <si>
    <t>Carrier 48HCDB05 4 Tons</t>
  </si>
  <si>
    <t>Carrier 48HCFE08 7.5 Tons</t>
  </si>
  <si>
    <t>Air Devices</t>
  </si>
  <si>
    <t>Air Curtains</t>
  </si>
  <si>
    <t>Mars STD284-2EHN-0B 24kW 1/2 HP</t>
  </si>
  <si>
    <t>Mars STD2144-3EHS-0B 36kW 1/2 HP</t>
  </si>
  <si>
    <t>Louvers</t>
  </si>
  <si>
    <t>Greenheck EDF-401 36x12 in 660 cfm</t>
  </si>
  <si>
    <t>Greenheck EDF-401 36x60 in 300 cfm</t>
  </si>
  <si>
    <t>Exhaust Fans</t>
  </si>
  <si>
    <t>Greenheck G-123-VG Roof Mount 1100 cfm 1/2 HP</t>
  </si>
  <si>
    <t>Greenheck G-98-VG Roof Mount 490 cfm 1/4 HP</t>
  </si>
  <si>
    <t>Greenheck SQ-99-VG Inline Type 660 cfm 1/4 HP</t>
  </si>
  <si>
    <t>Greenheck CW-095-VG Sidewall Mount 600 cfm 1/6 HP</t>
  </si>
  <si>
    <t>Split AC Systems</t>
  </si>
  <si>
    <t>Mitsubishi PLA-A12BA6 12 MBH Cooling</t>
  </si>
  <si>
    <t>Mitsubishi PLA-A24BA6 24 MBH Cooling 16 MBH Heating</t>
  </si>
  <si>
    <t>Mitsubishi PLA-A18BA6 18 MBH Cooling 13 MBH Heating</t>
  </si>
  <si>
    <t>Mitsubishi PUY-A12NHA6 12 MBH 14 SEER</t>
  </si>
  <si>
    <t>Mitsubishi PUZ-A24NHA6 24 MBH 14 SEER</t>
  </si>
  <si>
    <t>Mitsubishi PUZ-A18NHA6 18 MBH 14.2 SEER</t>
  </si>
  <si>
    <t>Electric Heaters</t>
  </si>
  <si>
    <t>Qmark CWH1101DSAF 1kW</t>
  </si>
  <si>
    <t>Qmark FFCB030 6kW</t>
  </si>
  <si>
    <t>Infrared Heaters</t>
  </si>
  <si>
    <t>Infratech W-40 4kW</t>
  </si>
  <si>
    <t>Infratech W-25 2.5kW</t>
  </si>
  <si>
    <t>Price SDS-50</t>
  </si>
  <si>
    <t>Price JSP</t>
  </si>
  <si>
    <t>Price JS</t>
  </si>
  <si>
    <t>Price SCD Cone</t>
  </si>
  <si>
    <t>Price ASCD Cone</t>
  </si>
  <si>
    <t>Price SPD Plaque</t>
  </si>
  <si>
    <t>Price 520D Grille</t>
  </si>
  <si>
    <t>Price 535 Grille</t>
  </si>
  <si>
    <t>Greenheck SP-B110 Ceiling Mount 95 cfm 80W</t>
  </si>
  <si>
    <t>Price ERM44/1C</t>
  </si>
  <si>
    <t>Price ERM44/1D</t>
  </si>
  <si>
    <t>Price ERM40/6B</t>
  </si>
  <si>
    <t>Price ERM49/6B</t>
  </si>
  <si>
    <t>Price ERM41/WB</t>
  </si>
  <si>
    <t>Sound Attenuator Devices</t>
  </si>
  <si>
    <t>1" Condensate Pipe</t>
  </si>
  <si>
    <t>10x10</t>
  </si>
  <si>
    <t>10x12</t>
  </si>
  <si>
    <t>10x4</t>
  </si>
  <si>
    <t>10x6</t>
  </si>
  <si>
    <t>10x8</t>
  </si>
  <si>
    <t>12x10</t>
  </si>
  <si>
    <t>12x12</t>
  </si>
  <si>
    <t>12x14</t>
  </si>
  <si>
    <t>12x4</t>
  </si>
  <si>
    <t>12x6</t>
  </si>
  <si>
    <t>14x10</t>
  </si>
  <si>
    <t>14x12</t>
  </si>
  <si>
    <t>14x14</t>
  </si>
  <si>
    <t>14x22</t>
  </si>
  <si>
    <t>14x24</t>
  </si>
  <si>
    <t>16x10</t>
  </si>
  <si>
    <t>16x12</t>
  </si>
  <si>
    <t>16x14</t>
  </si>
  <si>
    <t>16x16</t>
  </si>
  <si>
    <t>16x18</t>
  </si>
  <si>
    <t>16x20</t>
  </si>
  <si>
    <t>16x24</t>
  </si>
  <si>
    <t>16x26</t>
  </si>
  <si>
    <t>16x8</t>
  </si>
  <si>
    <t>18x10</t>
  </si>
  <si>
    <t>18x12</t>
  </si>
  <si>
    <t>18x14</t>
  </si>
  <si>
    <t>20x10</t>
  </si>
  <si>
    <t>20x12</t>
  </si>
  <si>
    <t>20x14</t>
  </si>
  <si>
    <t>20x20</t>
  </si>
  <si>
    <t>22x12</t>
  </si>
  <si>
    <t>22x14</t>
  </si>
  <si>
    <t>24x12</t>
  </si>
  <si>
    <t>24x14</t>
  </si>
  <si>
    <t>24x16</t>
  </si>
  <si>
    <t>24x18</t>
  </si>
  <si>
    <t>24x20</t>
  </si>
  <si>
    <t>24x22</t>
  </si>
  <si>
    <t>24x26</t>
  </si>
  <si>
    <t>26x12</t>
  </si>
  <si>
    <t>26x14</t>
  </si>
  <si>
    <t>26x16</t>
  </si>
  <si>
    <t>26x20</t>
  </si>
  <si>
    <t>30x14</t>
  </si>
  <si>
    <t>30x18</t>
  </si>
  <si>
    <t>30x20</t>
  </si>
  <si>
    <t>34x12</t>
  </si>
  <si>
    <t>34x14</t>
  </si>
  <si>
    <t>34x16</t>
  </si>
  <si>
    <t>34x24</t>
  </si>
  <si>
    <t>34x26</t>
  </si>
  <si>
    <t>36x24</t>
  </si>
  <si>
    <t>40x34</t>
  </si>
  <si>
    <t>46x18</t>
  </si>
  <si>
    <t>6x6</t>
  </si>
  <si>
    <t>6x8</t>
  </si>
  <si>
    <t>8x4</t>
  </si>
  <si>
    <t>8x6</t>
  </si>
  <si>
    <t>8x8</t>
  </si>
  <si>
    <t>3/4" Condensate Pipe</t>
  </si>
  <si>
    <t>Elevators</t>
  </si>
  <si>
    <t>Shadowbrook Elevator E1, model HydroFit Hospital 5000# @ 100 FPM</t>
  </si>
  <si>
    <t>Shadowbrook Elevator E2, model HydroFit Hospital 5000# @ 100 FPM</t>
  </si>
  <si>
    <t>Shadowbrook Elevator E3, model HydroFit Passenger 3000# @ 100 FPM</t>
  </si>
  <si>
    <t>Atmospherics Equipment</t>
  </si>
  <si>
    <t>Taylor-Wharton Liquid Gas Cylinders</t>
  </si>
  <si>
    <t>Look Solutions Unique 2.1 Hazer Unit 1500W</t>
  </si>
  <si>
    <t>MDG Ice Fog Q™ Low Fog Generator</t>
  </si>
  <si>
    <t>Snow Masters T-1100 Snowmachine</t>
  </si>
  <si>
    <t>Fire Protection Items</t>
  </si>
  <si>
    <t>Infrared Heater Controller and Relay Panel</t>
  </si>
  <si>
    <t>Dry Pendant Sprinkler</t>
  </si>
  <si>
    <t>Dry Sidewall Sprinkler</t>
  </si>
  <si>
    <t>Upright Sprinkler</t>
  </si>
  <si>
    <t>Concealed Pendant Sprinkler, 5.6K</t>
  </si>
  <si>
    <t>Elevator Pit Sump Pump, Little Giant</t>
  </si>
  <si>
    <t>Little Giant 34CSPT-551301 Condensate Pump</t>
  </si>
  <si>
    <t>Elevator Sump Pump Control Panel</t>
  </si>
  <si>
    <t>Linear Air Slot Diffusers</t>
  </si>
  <si>
    <t xml:space="preserve">Price SDS-100 </t>
  </si>
  <si>
    <t>Fluid Pipe Network Total Length (Diameters and Types Unavailable)</t>
  </si>
  <si>
    <t>EXCLUSIONS</t>
  </si>
  <si>
    <t>HVAC Supply Ducts</t>
  </si>
  <si>
    <t>AHU  1-09, 60,000 CFM, 50HP,     1750 RPM, 480V, 3PH</t>
  </si>
  <si>
    <t>EA</t>
  </si>
  <si>
    <t>AHU  2-09, 60,000 CFM, 50HP,     1750 RPM, 480V, 3PH</t>
  </si>
  <si>
    <t>AHU  3-09, 60,000 CFM, 50HP,     1750 RPM, 480V, 3PH</t>
  </si>
  <si>
    <t>AHU  4-09, 60,000 CFM, 50HP,     1750 RPM, 480V, 3PH</t>
  </si>
  <si>
    <t>AHU  5-09, 6,700 CFM, 7.5HP,    1750 RPM, 480V, 3PH</t>
  </si>
  <si>
    <t>AHU  6-09, 3,500 CFM, 5.0HP,      1750 RPM, 480V, 3PH</t>
  </si>
  <si>
    <t>AHU  7-09, 6,000 CFM, 15.0HP,    1750 RPM, 480V, 3PH</t>
  </si>
  <si>
    <t>AHU  8-09, 3,500 CFM, 5.0HP,      1750 RPM, 480V, 3PH</t>
  </si>
  <si>
    <t>AHU  9-09, 9,000 CFM, 7.5HP,      1750 RPM, 480V, 3PH</t>
  </si>
  <si>
    <t>AHU 10-09, 16,000 CFM, 15.0HP, 1750 RPM, 480V, 3PH</t>
  </si>
  <si>
    <t>ERU-1 Energy Rec. Unit, 14,950 CFM, 1750 RPM, 15.0HP</t>
  </si>
  <si>
    <t>Cooling Tower CT-1</t>
  </si>
  <si>
    <t>HEAT PUMPING UNITS</t>
  </si>
  <si>
    <t>Pump PCWP B&amp;G 1510-5E, 800 GPM, 1750 RPM, 30HP</t>
  </si>
  <si>
    <t>Pump PCWP B&amp;G 1510-4E, 700 GPM, 1750 RPM, 20HP</t>
  </si>
  <si>
    <t>Pump SCWP B&amp;G 1510-5E, 1,000 GPM, 1750 RPM, 25HP</t>
  </si>
  <si>
    <t>Pump SCWP B&amp;G 1510-5E, 1,200 GPM, 1750 RPM, 30HP</t>
  </si>
  <si>
    <t>Pump HWP B&amp;G 1510-3E, 300 GPM, 1750 RPM, 15HP</t>
  </si>
  <si>
    <t>CWP B&amp;G 1510-5E, 1200 GPM, 1750 RPM, 25HP</t>
  </si>
  <si>
    <t>15HP VFD @ Pumps</t>
  </si>
  <si>
    <t>20HP VFD @ Pumps</t>
  </si>
  <si>
    <t>25HP VFD @ Pumps</t>
  </si>
  <si>
    <t>30HP VFD @ Pumps</t>
  </si>
  <si>
    <t>BOILER</t>
  </si>
  <si>
    <t>Boiler, AERCO BMK 3,000,000 BTUH, 300 GPM</t>
  </si>
  <si>
    <t>Exp. Tank B4G D-120, 68 Gallon</t>
  </si>
  <si>
    <t>Exp. Tank B4G D-60, 33 Gallon</t>
  </si>
  <si>
    <t>Air Separator B&amp;G R-6, 6"</t>
  </si>
  <si>
    <t>Air Separator B&amp;G R-8, 8"</t>
  </si>
  <si>
    <t>CHW Piping 8" CSP S40</t>
  </si>
  <si>
    <t>LF</t>
  </si>
  <si>
    <t>CHW Piping 6" CSP S40</t>
  </si>
  <si>
    <t>CHW Piping 4" CSP S40</t>
  </si>
  <si>
    <t>8" CS BW S40 Tee</t>
  </si>
  <si>
    <t>8" CS BW S40 C. Red x 6"</t>
  </si>
  <si>
    <t>8" CS WN 150LB Flange</t>
  </si>
  <si>
    <t>6" CS WN 150LB Flange</t>
  </si>
  <si>
    <t>5" CS WN 150LB Flange</t>
  </si>
  <si>
    <t>4" CS WN 150LB Flange</t>
  </si>
  <si>
    <t>6" CS BW S40 Tee</t>
  </si>
  <si>
    <t>6" CS BW S40 C. Red x 5"</t>
  </si>
  <si>
    <t>6" CS BW S40 C. Red x 4"</t>
  </si>
  <si>
    <t>4" CS BW S40 Tee</t>
  </si>
  <si>
    <t>8" CS BW S40 90</t>
  </si>
  <si>
    <t>6" CS BW S40 90</t>
  </si>
  <si>
    <t>5" CS BW S40 90</t>
  </si>
  <si>
    <t>4" CS BW S40 90</t>
  </si>
  <si>
    <t>6" Flanged Strainer</t>
  </si>
  <si>
    <t>6" Flanged Check Valve</t>
  </si>
  <si>
    <t>6" Flanged Butterfly Valve</t>
  </si>
  <si>
    <t>6" Flanged Suction Diffuser</t>
  </si>
  <si>
    <t>6" Flanged SS Flexible Connector</t>
  </si>
  <si>
    <t>5" Flanged Suction Diffuser</t>
  </si>
  <si>
    <t>5" Flanged SS Flexible Connector</t>
  </si>
  <si>
    <t>4" Flanged SS Flexible Connector</t>
  </si>
  <si>
    <t>SS Exhaust Ductwork</t>
  </si>
  <si>
    <t>4,460</t>
  </si>
  <si>
    <t>SF</t>
  </si>
  <si>
    <t>Project:</t>
  </si>
  <si>
    <t>Address:</t>
  </si>
  <si>
    <t>Date:</t>
  </si>
  <si>
    <t>PREPARED BY :</t>
  </si>
  <si>
    <t>Nexa Estimating, LLC</t>
  </si>
  <si>
    <t>5900 Balcones Drive # 14421 St 100 Austin, TX, 78731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</si>
</sst>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</numFmts>
  <fonts count="48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2"/>
      <name val="Arial"/>
      <family val="2"/>
    </font>
    <font>
      <sz val="11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color theme="0" tint="-4.9989318521683403E-2"/>
      <name val="Arial"/>
      <family val="2"/>
    </font>
    <font>
      <b/>
      <sz val="14"/>
      <color theme="0" tint="-4.9989318521683403E-2"/>
      <name val="Calibri"/>
      <family val="2"/>
      <scheme val="minor"/>
    </font>
    <font>
      <b/>
      <sz val="18"/>
      <color rgb="FF00206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FF0000"/>
      <name val="Arial"/>
      <family val="2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8"/>
      <color rgb="FFFF0000"/>
      <name val="Calibri"/>
      <family val="2"/>
      <scheme val="minor"/>
    </font>
    <font>
      <b/>
      <sz val="12"/>
      <color theme="4" tint="-0.249977111117893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thin">
        <color indexed="64"/>
      </right>
      <top style="medium">
        <color theme="1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22">
    <xf numFmtId="0" fontId="0" fillId="0" borderId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43" fontId="24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5" fillId="0" borderId="0"/>
    <xf numFmtId="0" fontId="24" fillId="0" borderId="0"/>
    <xf numFmtId="0" fontId="6" fillId="0" borderId="0"/>
    <xf numFmtId="0" fontId="25" fillId="0" borderId="0"/>
    <xf numFmtId="0" fontId="6" fillId="23" borderId="7" applyNumberFormat="0" applyFont="0" applyAlignment="0" applyProtection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6" fillId="0" borderId="0"/>
    <xf numFmtId="43" fontId="6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3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3" fillId="0" borderId="0"/>
    <xf numFmtId="0" fontId="3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4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28" fillId="0" borderId="0" xfId="0" applyFont="1"/>
    <xf numFmtId="0" fontId="31" fillId="0" borderId="20" xfId="0" applyFont="1" applyBorder="1"/>
    <xf numFmtId="0" fontId="28" fillId="0" borderId="20" xfId="0" applyFont="1" applyBorder="1"/>
    <xf numFmtId="0" fontId="31" fillId="0" borderId="20" xfId="0" applyFont="1" applyBorder="1" applyAlignment="1">
      <alignment vertical="center"/>
    </xf>
    <xf numFmtId="9" fontId="31" fillId="0" borderId="20" xfId="0" applyNumberFormat="1" applyFont="1" applyBorder="1" applyAlignment="1">
      <alignment vertical="center"/>
    </xf>
    <xf numFmtId="1" fontId="31" fillId="0" borderId="20" xfId="0" applyNumberFormat="1" applyFont="1" applyBorder="1" applyAlignment="1">
      <alignment vertical="center"/>
    </xf>
    <xf numFmtId="0" fontId="31" fillId="0" borderId="20" xfId="0" applyFont="1" applyBorder="1" applyAlignment="1">
      <alignment horizontal="center" vertical="center"/>
    </xf>
    <xf numFmtId="166" fontId="31" fillId="0" borderId="20" xfId="0" applyNumberFormat="1" applyFont="1" applyBorder="1" applyAlignment="1">
      <alignment vertical="center"/>
    </xf>
    <xf numFmtId="165" fontId="31" fillId="0" borderId="20" xfId="0" applyNumberFormat="1" applyFont="1" applyBorder="1" applyAlignment="1">
      <alignment vertical="center"/>
    </xf>
    <xf numFmtId="0" fontId="31" fillId="0" borderId="19" xfId="0" applyFont="1" applyBorder="1"/>
    <xf numFmtId="1" fontId="26" fillId="0" borderId="19" xfId="0" applyNumberFormat="1" applyFont="1" applyBorder="1" applyAlignment="1">
      <alignment horizontal="center" vertical="top"/>
    </xf>
    <xf numFmtId="0" fontId="31" fillId="0" borderId="0" xfId="0" applyFont="1"/>
    <xf numFmtId="9" fontId="31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5" fontId="31" fillId="0" borderId="0" xfId="0" applyNumberFormat="1" applyFont="1" applyAlignment="1">
      <alignment vertical="center"/>
    </xf>
    <xf numFmtId="0" fontId="31" fillId="0" borderId="15" xfId="0" applyFont="1" applyBorder="1"/>
    <xf numFmtId="0" fontId="31" fillId="0" borderId="0" xfId="0" applyFont="1" applyAlignment="1">
      <alignment horizontal="justify" vertical="center"/>
    </xf>
    <xf numFmtId="41" fontId="31" fillId="0" borderId="0" xfId="0" applyNumberFormat="1" applyFont="1" applyAlignment="1">
      <alignment horizontal="right" vertical="center"/>
    </xf>
    <xf numFmtId="1" fontId="31" fillId="0" borderId="15" xfId="0" applyNumberFormat="1" applyFont="1" applyBorder="1" applyAlignment="1">
      <alignment horizontal="center" vertical="top"/>
    </xf>
    <xf numFmtId="0" fontId="30" fillId="0" borderId="0" xfId="0" applyFont="1"/>
    <xf numFmtId="0" fontId="27" fillId="0" borderId="22" xfId="0" applyFont="1" applyBorder="1" applyAlignment="1">
      <alignment horizontal="left" vertical="top"/>
    </xf>
    <xf numFmtId="0" fontId="26" fillId="0" borderId="23" xfId="0" applyFont="1" applyBorder="1" applyAlignment="1">
      <alignment vertical="top"/>
    </xf>
    <xf numFmtId="0" fontId="29" fillId="0" borderId="23" xfId="0" applyFont="1" applyBorder="1" applyAlignment="1">
      <alignment vertical="top"/>
    </xf>
    <xf numFmtId="164" fontId="26" fillId="0" borderId="23" xfId="0" applyNumberFormat="1" applyFont="1" applyBorder="1" applyAlignment="1">
      <alignment horizontal="center" vertical="top"/>
    </xf>
    <xf numFmtId="0" fontId="26" fillId="0" borderId="23" xfId="0" applyFont="1" applyBorder="1" applyAlignment="1">
      <alignment horizontal="center" vertical="top"/>
    </xf>
    <xf numFmtId="42" fontId="27" fillId="0" borderId="23" xfId="0" applyNumberFormat="1" applyFont="1" applyBorder="1" applyAlignment="1">
      <alignment vertical="top"/>
    </xf>
    <xf numFmtId="42" fontId="27" fillId="0" borderId="24" xfId="0" applyNumberFormat="1" applyFont="1" applyBorder="1" applyAlignment="1">
      <alignment vertical="top"/>
    </xf>
    <xf numFmtId="0" fontId="31" fillId="0" borderId="25" xfId="0" applyFont="1" applyBorder="1"/>
    <xf numFmtId="165" fontId="31" fillId="0" borderId="25" xfId="0" applyNumberFormat="1" applyFont="1" applyBorder="1" applyAlignment="1">
      <alignment vertical="center"/>
    </xf>
    <xf numFmtId="41" fontId="31" fillId="0" borderId="0" xfId="0" applyNumberFormat="1" applyFont="1" applyAlignment="1">
      <alignment horizontal="center" vertical="center"/>
    </xf>
    <xf numFmtId="44" fontId="31" fillId="0" borderId="0" xfId="114" applyFont="1" applyBorder="1" applyAlignment="1">
      <alignment vertical="center"/>
    </xf>
    <xf numFmtId="0" fontId="31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top"/>
    </xf>
    <xf numFmtId="0" fontId="33" fillId="0" borderId="0" xfId="0" applyFont="1" applyAlignment="1">
      <alignment horizontal="center" vertical="top"/>
    </xf>
    <xf numFmtId="9" fontId="31" fillId="0" borderId="0" xfId="115" applyFont="1" applyBorder="1"/>
    <xf numFmtId="9" fontId="33" fillId="0" borderId="0" xfId="115" applyFont="1" applyBorder="1" applyAlignment="1">
      <alignment horizontal="right" vertical="top"/>
    </xf>
    <xf numFmtId="0" fontId="45" fillId="0" borderId="0" xfId="0" applyFont="1" applyAlignment="1">
      <alignment horizontal="left" vertical="top"/>
    </xf>
    <xf numFmtId="0" fontId="45" fillId="0" borderId="0" xfId="0" applyFont="1" applyAlignment="1">
      <alignment horizontal="justify" vertical="center"/>
    </xf>
    <xf numFmtId="0" fontId="34" fillId="26" borderId="12" xfId="0" applyFont="1" applyFill="1" applyBorder="1" applyAlignment="1">
      <alignment horizontal="center" vertical="center"/>
    </xf>
    <xf numFmtId="9" fontId="40" fillId="26" borderId="10" xfId="0" applyNumberFormat="1" applyFont="1" applyFill="1" applyBorder="1" applyAlignment="1">
      <alignment horizontal="center" vertical="top"/>
    </xf>
    <xf numFmtId="42" fontId="40" fillId="26" borderId="18" xfId="0" applyNumberFormat="1" applyFont="1" applyFill="1" applyBorder="1" applyAlignment="1">
      <alignment vertical="top"/>
    </xf>
    <xf numFmtId="42" fontId="40" fillId="26" borderId="10" xfId="0" applyNumberFormat="1" applyFont="1" applyFill="1" applyBorder="1" applyAlignment="1">
      <alignment vertical="top"/>
    </xf>
    <xf numFmtId="0" fontId="41" fillId="26" borderId="10" xfId="0" applyFont="1" applyFill="1" applyBorder="1" applyAlignment="1">
      <alignment horizontal="center" vertical="top"/>
    </xf>
    <xf numFmtId="164" fontId="41" fillId="26" borderId="10" xfId="0" applyNumberFormat="1" applyFont="1" applyFill="1" applyBorder="1" applyAlignment="1">
      <alignment horizontal="center" vertical="top"/>
    </xf>
    <xf numFmtId="0" fontId="41" fillId="26" borderId="10" xfId="0" applyFont="1" applyFill="1" applyBorder="1" applyAlignment="1">
      <alignment vertical="top"/>
    </xf>
    <xf numFmtId="0" fontId="40" fillId="26" borderId="17" xfId="0" applyFont="1" applyFill="1" applyBorder="1" applyAlignment="1">
      <alignment horizontal="left" vertical="top"/>
    </xf>
    <xf numFmtId="165" fontId="34" fillId="26" borderId="16" xfId="0" applyNumberFormat="1" applyFont="1" applyFill="1" applyBorder="1"/>
    <xf numFmtId="0" fontId="35" fillId="26" borderId="11" xfId="0" applyFont="1" applyFill="1" applyBorder="1"/>
    <xf numFmtId="0" fontId="34" fillId="26" borderId="11" xfId="0" applyFont="1" applyFill="1" applyBorder="1" applyAlignment="1">
      <alignment vertical="center"/>
    </xf>
    <xf numFmtId="0" fontId="34" fillId="26" borderId="11" xfId="0" applyFont="1" applyFill="1" applyBorder="1" applyAlignment="1">
      <alignment horizontal="center" vertical="center"/>
    </xf>
    <xf numFmtId="0" fontId="34" fillId="26" borderId="16" xfId="0" applyFont="1" applyFill="1" applyBorder="1" applyAlignment="1">
      <alignment horizontal="center" vertical="center"/>
    </xf>
    <xf numFmtId="0" fontId="34" fillId="26" borderId="14" xfId="0" applyFont="1" applyFill="1" applyBorder="1" applyAlignment="1">
      <alignment horizontal="center" vertical="center" wrapText="1"/>
    </xf>
    <xf numFmtId="0" fontId="34" fillId="26" borderId="13" xfId="0" applyFont="1" applyFill="1" applyBorder="1" applyAlignment="1">
      <alignment horizontal="center" vertical="center" wrapText="1"/>
    </xf>
    <xf numFmtId="0" fontId="34" fillId="26" borderId="12" xfId="0" applyFont="1" applyFill="1" applyBorder="1" applyAlignment="1">
      <alignment horizontal="center" vertical="center" wrapText="1"/>
    </xf>
    <xf numFmtId="0" fontId="34" fillId="26" borderId="14" xfId="0" applyFont="1" applyFill="1" applyBorder="1" applyAlignment="1">
      <alignment horizontal="center" vertical="center"/>
    </xf>
    <xf numFmtId="0" fontId="34" fillId="26" borderId="21" xfId="0" applyFont="1" applyFill="1" applyBorder="1" applyAlignment="1">
      <alignment horizontal="center" vertical="center"/>
    </xf>
    <xf numFmtId="0" fontId="0" fillId="24" borderId="0" xfId="0" applyFill="1"/>
    <xf numFmtId="0" fontId="37" fillId="25" borderId="0" xfId="0" applyFont="1" applyFill="1"/>
    <xf numFmtId="0" fontId="38" fillId="25" borderId="0" xfId="0" applyFont="1" applyFill="1"/>
    <xf numFmtId="0" fontId="42" fillId="24" borderId="0" xfId="89" applyFont="1" applyFill="1" applyAlignment="1">
      <alignment vertical="center"/>
    </xf>
    <xf numFmtId="0" fontId="39" fillId="24" borderId="0" xfId="0" applyFont="1" applyFill="1"/>
    <xf numFmtId="2" fontId="36" fillId="24" borderId="0" xfId="0" applyNumberFormat="1" applyFont="1" applyFill="1" applyAlignment="1">
      <alignment horizontal="center" vertical="top" wrapText="1"/>
    </xf>
    <xf numFmtId="0" fontId="42" fillId="24" borderId="0" xfId="0" applyFont="1" applyFill="1" applyAlignment="1">
      <alignment horizontal="left" vertical="center"/>
    </xf>
    <xf numFmtId="14" fontId="43" fillId="0" borderId="0" xfId="0" applyNumberFormat="1" applyFont="1" applyAlignment="1">
      <alignment horizontal="left" vertical="center"/>
    </xf>
    <xf numFmtId="14" fontId="30" fillId="24" borderId="26" xfId="0" applyNumberFormat="1" applyFont="1" applyFill="1" applyBorder="1"/>
    <xf numFmtId="0" fontId="43" fillId="0" borderId="0" xfId="0" applyFont="1" applyAlignment="1">
      <alignment vertical="center"/>
    </xf>
    <xf numFmtId="0" fontId="44" fillId="0" borderId="0" xfId="0" applyFont="1" applyAlignment="1">
      <alignment vertical="center"/>
    </xf>
    <xf numFmtId="0" fontId="43" fillId="24" borderId="0" xfId="0" applyFont="1" applyFill="1" applyAlignment="1">
      <alignment vertical="center" wrapText="1"/>
    </xf>
    <xf numFmtId="0" fontId="46" fillId="24" borderId="0" xfId="0" applyFont="1" applyFill="1" applyAlignment="1">
      <alignment horizontal="left" vertical="center"/>
    </xf>
    <xf numFmtId="0" fontId="47" fillId="0" borderId="0" xfId="0" applyFont="1"/>
  </cellXfs>
  <cellStyles count="122">
    <cellStyle name="20% - Accent1 2" xfId="1" xr:uid="{00000000-0005-0000-0000-000000000000}"/>
    <cellStyle name="20% - Accent1 3" xfId="2" xr:uid="{00000000-0005-0000-0000-000001000000}"/>
    <cellStyle name="20% - Accent2 2" xfId="3" xr:uid="{00000000-0005-0000-0000-000002000000}"/>
    <cellStyle name="20% - Accent2 3" xfId="4" xr:uid="{00000000-0005-0000-0000-000003000000}"/>
    <cellStyle name="20% - Accent3 2" xfId="5" xr:uid="{00000000-0005-0000-0000-000004000000}"/>
    <cellStyle name="20% - Accent3 3" xfId="6" xr:uid="{00000000-0005-0000-0000-000005000000}"/>
    <cellStyle name="20% - Accent4 2" xfId="7" xr:uid="{00000000-0005-0000-0000-000006000000}"/>
    <cellStyle name="20% - Accent4 3" xfId="8" xr:uid="{00000000-0005-0000-0000-000007000000}"/>
    <cellStyle name="20% - Accent5 2" xfId="9" xr:uid="{00000000-0005-0000-0000-000008000000}"/>
    <cellStyle name="20% - Accent5 3" xfId="10" xr:uid="{00000000-0005-0000-0000-000009000000}"/>
    <cellStyle name="20% - Accent6 2" xfId="11" xr:uid="{00000000-0005-0000-0000-00000A000000}"/>
    <cellStyle name="20% - Accent6 3" xfId="12" xr:uid="{00000000-0005-0000-0000-00000B000000}"/>
    <cellStyle name="40% - Accent1 2" xfId="13" xr:uid="{00000000-0005-0000-0000-00000C000000}"/>
    <cellStyle name="40% - Accent1 3" xfId="14" xr:uid="{00000000-0005-0000-0000-00000D000000}"/>
    <cellStyle name="40% - Accent2 2" xfId="15" xr:uid="{00000000-0005-0000-0000-00000E000000}"/>
    <cellStyle name="40% - Accent2 3" xfId="16" xr:uid="{00000000-0005-0000-0000-00000F000000}"/>
    <cellStyle name="40% - Accent3 2" xfId="17" xr:uid="{00000000-0005-0000-0000-000010000000}"/>
    <cellStyle name="40% - Accent3 3" xfId="18" xr:uid="{00000000-0005-0000-0000-000011000000}"/>
    <cellStyle name="40% - Accent4 2" xfId="19" xr:uid="{00000000-0005-0000-0000-000012000000}"/>
    <cellStyle name="40% - Accent4 3" xfId="20" xr:uid="{00000000-0005-0000-0000-000013000000}"/>
    <cellStyle name="40% - Accent5 2" xfId="21" xr:uid="{00000000-0005-0000-0000-000014000000}"/>
    <cellStyle name="40% - Accent5 3" xfId="22" xr:uid="{00000000-0005-0000-0000-000015000000}"/>
    <cellStyle name="40% - Accent6 2" xfId="23" xr:uid="{00000000-0005-0000-0000-000016000000}"/>
    <cellStyle name="40% - Accent6 3" xfId="24" xr:uid="{00000000-0005-0000-0000-000017000000}"/>
    <cellStyle name="60% - Accent1 2" xfId="25" xr:uid="{00000000-0005-0000-0000-000018000000}"/>
    <cellStyle name="60% - Accent1 3" xfId="26" xr:uid="{00000000-0005-0000-0000-000019000000}"/>
    <cellStyle name="60% - Accent2 2" xfId="27" xr:uid="{00000000-0005-0000-0000-00001A000000}"/>
    <cellStyle name="60% - Accent2 3" xfId="28" xr:uid="{00000000-0005-0000-0000-00001B000000}"/>
    <cellStyle name="60% - Accent3 2" xfId="29" xr:uid="{00000000-0005-0000-0000-00001C000000}"/>
    <cellStyle name="60% - Accent3 3" xfId="30" xr:uid="{00000000-0005-0000-0000-00001D000000}"/>
    <cellStyle name="60% - Accent4 2" xfId="31" xr:uid="{00000000-0005-0000-0000-00001E000000}"/>
    <cellStyle name="60% - Accent4 3" xfId="32" xr:uid="{00000000-0005-0000-0000-00001F000000}"/>
    <cellStyle name="60% - Accent5 2" xfId="33" xr:uid="{00000000-0005-0000-0000-000020000000}"/>
    <cellStyle name="60% - Accent5 3" xfId="34" xr:uid="{00000000-0005-0000-0000-000021000000}"/>
    <cellStyle name="60% - Accent6 2" xfId="35" xr:uid="{00000000-0005-0000-0000-000022000000}"/>
    <cellStyle name="60% - Accent6 3" xfId="36" xr:uid="{00000000-0005-0000-0000-000023000000}"/>
    <cellStyle name="Accent1 2" xfId="37" xr:uid="{00000000-0005-0000-0000-000024000000}"/>
    <cellStyle name="Accent1 3" xfId="38" xr:uid="{00000000-0005-0000-0000-000025000000}"/>
    <cellStyle name="Accent2 2" xfId="39" xr:uid="{00000000-0005-0000-0000-000026000000}"/>
    <cellStyle name="Accent2 3" xfId="40" xr:uid="{00000000-0005-0000-0000-000027000000}"/>
    <cellStyle name="Accent3 2" xfId="41" xr:uid="{00000000-0005-0000-0000-000028000000}"/>
    <cellStyle name="Accent3 3" xfId="42" xr:uid="{00000000-0005-0000-0000-000029000000}"/>
    <cellStyle name="Accent4 2" xfId="43" xr:uid="{00000000-0005-0000-0000-00002A000000}"/>
    <cellStyle name="Accent4 3" xfId="44" xr:uid="{00000000-0005-0000-0000-00002B000000}"/>
    <cellStyle name="Accent5 2" xfId="45" xr:uid="{00000000-0005-0000-0000-00002C000000}"/>
    <cellStyle name="Accent5 3" xfId="46" xr:uid="{00000000-0005-0000-0000-00002D000000}"/>
    <cellStyle name="Accent6 2" xfId="47" xr:uid="{00000000-0005-0000-0000-00002E000000}"/>
    <cellStyle name="Accent6 3" xfId="48" xr:uid="{00000000-0005-0000-0000-00002F000000}"/>
    <cellStyle name="Bad 2" xfId="49" xr:uid="{00000000-0005-0000-0000-000030000000}"/>
    <cellStyle name="Bad 3" xfId="50" xr:uid="{00000000-0005-0000-0000-000031000000}"/>
    <cellStyle name="Calculation 2" xfId="51" xr:uid="{00000000-0005-0000-0000-000032000000}"/>
    <cellStyle name="Calculation 3" xfId="52" xr:uid="{00000000-0005-0000-0000-000033000000}"/>
    <cellStyle name="Check Cell 2" xfId="53" xr:uid="{00000000-0005-0000-0000-000034000000}"/>
    <cellStyle name="Check Cell 3" xfId="54" xr:uid="{00000000-0005-0000-0000-000035000000}"/>
    <cellStyle name="Comma 2" xfId="55" xr:uid="{00000000-0005-0000-0000-000036000000}"/>
    <cellStyle name="Comma 2 2" xfId="90" xr:uid="{00000000-0005-0000-0000-000037000000}"/>
    <cellStyle name="Comma 2 3" xfId="96" xr:uid="{00000000-0005-0000-0000-000038000000}"/>
    <cellStyle name="Comma 2 4" xfId="95" xr:uid="{00000000-0005-0000-0000-000039000000}"/>
    <cellStyle name="Comma 2 5" xfId="102" xr:uid="{00000000-0005-0000-0000-00003A000000}"/>
    <cellStyle name="Currency" xfId="114" builtinId="4"/>
    <cellStyle name="Explanatory Text 2" xfId="56" xr:uid="{00000000-0005-0000-0000-00003C000000}"/>
    <cellStyle name="Explanatory Text 3" xfId="57" xr:uid="{00000000-0005-0000-0000-00003D000000}"/>
    <cellStyle name="Good 2" xfId="58" xr:uid="{00000000-0005-0000-0000-00003E000000}"/>
    <cellStyle name="Good 3" xfId="59" xr:uid="{00000000-0005-0000-0000-00003F000000}"/>
    <cellStyle name="Heading 1 2" xfId="60" xr:uid="{00000000-0005-0000-0000-000040000000}"/>
    <cellStyle name="Heading 1 3" xfId="61" xr:uid="{00000000-0005-0000-0000-000041000000}"/>
    <cellStyle name="Heading 2 2" xfId="62" xr:uid="{00000000-0005-0000-0000-000042000000}"/>
    <cellStyle name="Heading 2 3" xfId="63" xr:uid="{00000000-0005-0000-0000-000043000000}"/>
    <cellStyle name="Heading 3 2" xfId="64" xr:uid="{00000000-0005-0000-0000-000044000000}"/>
    <cellStyle name="Heading 3 3" xfId="65" xr:uid="{00000000-0005-0000-0000-000045000000}"/>
    <cellStyle name="Heading 4 2" xfId="66" xr:uid="{00000000-0005-0000-0000-000046000000}"/>
    <cellStyle name="Heading 4 3" xfId="67" xr:uid="{00000000-0005-0000-0000-000047000000}"/>
    <cellStyle name="Input 2" xfId="68" xr:uid="{00000000-0005-0000-0000-000048000000}"/>
    <cellStyle name="Input 3" xfId="69" xr:uid="{00000000-0005-0000-0000-000049000000}"/>
    <cellStyle name="Linked Cell 2" xfId="70" xr:uid="{00000000-0005-0000-0000-00004A000000}"/>
    <cellStyle name="Linked Cell 3" xfId="71" xr:uid="{00000000-0005-0000-0000-00004B000000}"/>
    <cellStyle name="Neutral 2" xfId="72" xr:uid="{00000000-0005-0000-0000-00004C000000}"/>
    <cellStyle name="Neutral 3" xfId="73" xr:uid="{00000000-0005-0000-0000-00004D000000}"/>
    <cellStyle name="Normal" xfId="0" builtinId="0"/>
    <cellStyle name="Normal 10" xfId="107" xr:uid="{00000000-0005-0000-0000-00004F000000}"/>
    <cellStyle name="Normal 11" xfId="108" xr:uid="{00000000-0005-0000-0000-000050000000}"/>
    <cellStyle name="Normal 12" xfId="110" xr:uid="{00000000-0005-0000-0000-000051000000}"/>
    <cellStyle name="Normal 13" xfId="109" xr:uid="{00000000-0005-0000-0000-000052000000}"/>
    <cellStyle name="Normal 14" xfId="111" xr:uid="{00000000-0005-0000-0000-000053000000}"/>
    <cellStyle name="Normal 15" xfId="112" xr:uid="{00000000-0005-0000-0000-000054000000}"/>
    <cellStyle name="Normal 16" xfId="113" xr:uid="{00000000-0005-0000-0000-000055000000}"/>
    <cellStyle name="Normal 2" xfId="89" xr:uid="{00000000-0005-0000-0000-000056000000}"/>
    <cellStyle name="Normal 2 2" xfId="74" xr:uid="{00000000-0005-0000-0000-000057000000}"/>
    <cellStyle name="Normal 2 3" xfId="75" xr:uid="{00000000-0005-0000-0000-000058000000}"/>
    <cellStyle name="Normal 2 3 2" xfId="97" xr:uid="{00000000-0005-0000-0000-000059000000}"/>
    <cellStyle name="Normal 2 3 3" xfId="92" xr:uid="{00000000-0005-0000-0000-00005A000000}"/>
    <cellStyle name="Normal 2 3 4" xfId="101" xr:uid="{00000000-0005-0000-0000-00005B000000}"/>
    <cellStyle name="Normal 3" xfId="76" xr:uid="{00000000-0005-0000-0000-00005C000000}"/>
    <cellStyle name="Normal 4" xfId="88" xr:uid="{00000000-0005-0000-0000-00005D000000}"/>
    <cellStyle name="Normal 4 2" xfId="100" xr:uid="{00000000-0005-0000-0000-00005E000000}"/>
    <cellStyle name="Normal 4 2 2" xfId="121" xr:uid="{00000000-0005-0000-0000-00005F000000}"/>
    <cellStyle name="Normal 4 3" xfId="103" xr:uid="{00000000-0005-0000-0000-000060000000}"/>
    <cellStyle name="Normal 4 3 2" xfId="119" xr:uid="{00000000-0005-0000-0000-000061000000}"/>
    <cellStyle name="Normal 4 4" xfId="104" xr:uid="{00000000-0005-0000-0000-000062000000}"/>
    <cellStyle name="Normal 4 5" xfId="117" xr:uid="{00000000-0005-0000-0000-000063000000}"/>
    <cellStyle name="Normal 5" xfId="94" xr:uid="{00000000-0005-0000-0000-000064000000}"/>
    <cellStyle name="Normal 6" xfId="77" xr:uid="{00000000-0005-0000-0000-000065000000}"/>
    <cellStyle name="Normal 6 2" xfId="99" xr:uid="{00000000-0005-0000-0000-000066000000}"/>
    <cellStyle name="Normal 6 2 2" xfId="120" xr:uid="{00000000-0005-0000-0000-000067000000}"/>
    <cellStyle name="Normal 6 3" xfId="91" xr:uid="{00000000-0005-0000-0000-000068000000}"/>
    <cellStyle name="Normal 6 3 2" xfId="118" xr:uid="{00000000-0005-0000-0000-000069000000}"/>
    <cellStyle name="Normal 6 4" xfId="98" xr:uid="{00000000-0005-0000-0000-00006A000000}"/>
    <cellStyle name="Normal 6 5" xfId="116" xr:uid="{00000000-0005-0000-0000-00006B000000}"/>
    <cellStyle name="Normal 7" xfId="93" xr:uid="{00000000-0005-0000-0000-00006C000000}"/>
    <cellStyle name="Normal 8" xfId="105" xr:uid="{00000000-0005-0000-0000-00006D000000}"/>
    <cellStyle name="Normal 9" xfId="106" xr:uid="{00000000-0005-0000-0000-00006E000000}"/>
    <cellStyle name="Note 2" xfId="78" xr:uid="{00000000-0005-0000-0000-00006F000000}"/>
    <cellStyle name="Note 3" xfId="79" xr:uid="{00000000-0005-0000-0000-000070000000}"/>
    <cellStyle name="Output 2" xfId="80" xr:uid="{00000000-0005-0000-0000-000071000000}"/>
    <cellStyle name="Output 3" xfId="81" xr:uid="{00000000-0005-0000-0000-000072000000}"/>
    <cellStyle name="Percent" xfId="115" builtinId="5"/>
    <cellStyle name="Title 2" xfId="82" xr:uid="{00000000-0005-0000-0000-000074000000}"/>
    <cellStyle name="Title 3" xfId="83" xr:uid="{00000000-0005-0000-0000-000075000000}"/>
    <cellStyle name="Total 2" xfId="84" xr:uid="{00000000-0005-0000-0000-000076000000}"/>
    <cellStyle name="Total 3" xfId="85" xr:uid="{00000000-0005-0000-0000-000077000000}"/>
    <cellStyle name="Warning Text 2" xfId="86" xr:uid="{00000000-0005-0000-0000-000078000000}"/>
    <cellStyle name="Warning Text 3" xfId="87" xr:uid="{00000000-0005-0000-0000-000079000000}"/>
  </cellStyles>
  <dxfs count="0"/>
  <tableStyles count="0" defaultTableStyle="TableStyleMedium2" defaultPivotStyle="PivotStyleMedium9"/>
  <colors>
    <mruColors>
      <color rgb="FFFFFFFF"/>
      <color rgb="FF6DD9FF"/>
      <color rgb="FF2DC8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424-40C8-A83B-0D66A1BAE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8432320"/>
        <c:axId val="168436800"/>
      </c:barChart>
      <c:catAx>
        <c:axId val="168432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27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168436800"/>
        <c:crosses val="autoZero"/>
        <c:auto val="1"/>
        <c:lblAlgn val="ctr"/>
        <c:lblOffset val="100"/>
        <c:noMultiLvlLbl val="0"/>
      </c:catAx>
      <c:valAx>
        <c:axId val="16843680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16843232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1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8225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266700</xdr:colOff>
      <xdr:row>0</xdr:row>
      <xdr:rowOff>0</xdr:rowOff>
    </xdr:from>
    <xdr:to>
      <xdr:col>5</xdr:col>
      <xdr:colOff>495300</xdr:colOff>
      <xdr:row>3</xdr:row>
      <xdr:rowOff>172452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784F2AD-C41C-4857-860B-4EB04C201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1060" y="0"/>
          <a:ext cx="1866900" cy="12773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29"/>
  <sheetViews>
    <sheetView tabSelected="1" view="pageBreakPreview" zoomScaleSheetLayoutView="100" workbookViewId="0">
      <pane ySplit="5" topLeftCell="A6" activePane="bottomLeft" state="frozen"/>
      <selection pane="bottomLeft" activeCell="A3" sqref="A3"/>
    </sheetView>
  </sheetViews>
  <sheetFormatPr defaultRowHeight="15" x14ac:dyDescent="0.25"/>
  <cols>
    <col min="1" max="1" width="4.453125" customWidth="1"/>
    <col min="2" max="2" width="10.08984375" customWidth="1"/>
    <col min="3" max="3" width="38" customWidth="1"/>
    <col min="4" max="4" width="9.6328125" customWidth="1"/>
    <col min="5" max="5" width="9.90625" customWidth="1"/>
    <col min="6" max="6" width="8.1796875" customWidth="1"/>
    <col min="7" max="7" width="10.81640625" customWidth="1"/>
    <col min="8" max="8" width="9.1796875" bestFit="1" customWidth="1"/>
    <col min="9" max="9" width="10.54296875" customWidth="1"/>
    <col min="10" max="10" width="11" customWidth="1"/>
  </cols>
  <sheetData>
    <row r="1" spans="1:11" ht="39" customHeight="1" x14ac:dyDescent="0.35">
      <c r="A1" s="69" t="s">
        <v>220</v>
      </c>
      <c r="B1" s="57"/>
      <c r="C1" s="57"/>
      <c r="D1" s="58"/>
      <c r="E1" s="58"/>
      <c r="F1" s="59"/>
      <c r="G1" s="60" t="s">
        <v>216</v>
      </c>
      <c r="H1" s="66"/>
      <c r="I1" s="66"/>
      <c r="J1" s="66"/>
      <c r="K1" s="66"/>
    </row>
    <row r="2" spans="1:11" ht="25.5" customHeight="1" x14ac:dyDescent="0.45">
      <c r="A2" s="61"/>
      <c r="B2" s="57"/>
      <c r="C2" s="57"/>
      <c r="D2" s="58"/>
      <c r="E2" s="58"/>
      <c r="F2" s="59"/>
      <c r="G2" s="67" t="s">
        <v>217</v>
      </c>
      <c r="H2" s="68"/>
      <c r="I2" s="68"/>
      <c r="J2" s="68"/>
      <c r="K2" s="68"/>
    </row>
    <row r="3" spans="1:11" ht="23.25" customHeight="1" x14ac:dyDescent="0.35">
      <c r="A3" s="70" t="s">
        <v>221</v>
      </c>
      <c r="B3" s="57"/>
      <c r="C3" s="57"/>
      <c r="D3" s="58"/>
      <c r="E3" s="58"/>
      <c r="F3" s="59"/>
      <c r="G3" s="67"/>
      <c r="H3" s="68"/>
      <c r="I3" s="68"/>
      <c r="J3" s="68"/>
      <c r="K3" s="68"/>
    </row>
    <row r="4" spans="1:11" ht="18" x14ac:dyDescent="0.3">
      <c r="A4" s="57"/>
      <c r="B4" s="57"/>
      <c r="C4" s="62"/>
      <c r="D4" s="58"/>
      <c r="E4" s="58"/>
      <c r="F4" s="58"/>
      <c r="G4" s="63" t="s">
        <v>218</v>
      </c>
      <c r="H4" s="64"/>
      <c r="I4" s="65"/>
      <c r="J4" s="65"/>
    </row>
    <row r="5" spans="1:11" ht="34.5" customHeight="1" thickBot="1" x14ac:dyDescent="0.35">
      <c r="A5" s="55" t="s">
        <v>3</v>
      </c>
      <c r="B5" s="56" t="s">
        <v>14</v>
      </c>
      <c r="C5" s="39" t="s">
        <v>0</v>
      </c>
      <c r="D5" s="39" t="s">
        <v>4</v>
      </c>
      <c r="E5" s="54" t="s">
        <v>5</v>
      </c>
      <c r="F5" s="54" t="s">
        <v>6</v>
      </c>
      <c r="G5" s="54" t="s">
        <v>7</v>
      </c>
      <c r="H5" s="39" t="s">
        <v>1</v>
      </c>
      <c r="I5" s="53" t="s">
        <v>8</v>
      </c>
      <c r="J5" s="52" t="s">
        <v>9</v>
      </c>
      <c r="K5" s="1"/>
    </row>
    <row r="6" spans="1:11" ht="34.5" customHeight="1" thickBot="1" x14ac:dyDescent="0.35">
      <c r="A6" s="51" t="str">
        <f>IF(F6&lt;&gt;"",1+MAX(#REF!),"")</f>
        <v/>
      </c>
      <c r="B6" s="50" t="s">
        <v>15</v>
      </c>
      <c r="C6" s="49" t="s">
        <v>16</v>
      </c>
      <c r="D6" s="48"/>
      <c r="E6" s="48"/>
      <c r="F6" s="48"/>
      <c r="G6" s="48"/>
      <c r="H6" s="48"/>
      <c r="I6" s="48"/>
      <c r="J6" s="47">
        <f>SUM(I7:I220)</f>
        <v>1385820.4300000002</v>
      </c>
    </row>
    <row r="7" spans="1:11" ht="15.6" x14ac:dyDescent="0.3">
      <c r="A7" s="19" t="str">
        <f>IF(F7&lt;&gt;"",1+MAX($A$6:A6),"")</f>
        <v/>
      </c>
      <c r="B7" s="12"/>
      <c r="C7" s="17"/>
      <c r="D7" s="18"/>
      <c r="E7" s="13"/>
      <c r="F7" s="18"/>
      <c r="G7" s="32"/>
      <c r="H7" s="14"/>
      <c r="I7" s="15"/>
      <c r="J7" s="16"/>
    </row>
    <row r="8" spans="1:11" ht="15.6" x14ac:dyDescent="0.3">
      <c r="A8" s="19" t="str">
        <f>IF(F8&lt;&gt;"",1+MAX($A$6:A7),"")</f>
        <v/>
      </c>
      <c r="B8" s="12"/>
      <c r="C8" s="38" t="s">
        <v>156</v>
      </c>
      <c r="D8" s="30"/>
      <c r="E8" s="13"/>
      <c r="F8" s="18"/>
      <c r="G8" s="32"/>
      <c r="H8" s="14"/>
      <c r="I8" s="15"/>
      <c r="J8" s="16"/>
    </row>
    <row r="9" spans="1:11" ht="15.6" x14ac:dyDescent="0.3">
      <c r="A9" s="19">
        <f>IF(F9&lt;&gt;"",1+MAX($A$6:A8),"")</f>
        <v>1</v>
      </c>
      <c r="B9" s="12"/>
      <c r="C9" s="17" t="s">
        <v>133</v>
      </c>
      <c r="D9" s="32">
        <v>144</v>
      </c>
      <c r="E9" s="13">
        <v>0.1</v>
      </c>
      <c r="F9" s="18">
        <f t="shared" ref="F9:F72" si="0">D9*(1+E9)</f>
        <v>158.4</v>
      </c>
      <c r="G9" s="32" t="s">
        <v>12</v>
      </c>
      <c r="H9" s="14">
        <v>12.8</v>
      </c>
      <c r="I9" s="29">
        <f>H9*F9</f>
        <v>2027.5200000000002</v>
      </c>
      <c r="J9" s="28"/>
    </row>
    <row r="10" spans="1:11" ht="15.6" x14ac:dyDescent="0.3">
      <c r="A10" s="19">
        <f>IF(F10&lt;&gt;"",1+MAX($A$6:A9),"")</f>
        <v>2</v>
      </c>
      <c r="B10" s="12"/>
      <c r="C10" s="17" t="s">
        <v>72</v>
      </c>
      <c r="D10" s="32">
        <v>28</v>
      </c>
      <c r="E10" s="13">
        <v>0.1</v>
      </c>
      <c r="F10" s="18">
        <f t="shared" si="0"/>
        <v>30.800000000000004</v>
      </c>
      <c r="G10" s="32" t="s">
        <v>12</v>
      </c>
      <c r="H10" s="14">
        <v>13.5</v>
      </c>
      <c r="I10" s="29">
        <f t="shared" ref="I10:I73" si="1">H10*F10</f>
        <v>415.80000000000007</v>
      </c>
      <c r="J10" s="28"/>
    </row>
    <row r="11" spans="1:11" ht="15.6" x14ac:dyDescent="0.3">
      <c r="A11" s="19">
        <f>IF(F11&lt;&gt;"",1+MAX($A$6:A10),"")</f>
        <v>3</v>
      </c>
      <c r="B11" s="12"/>
      <c r="C11" s="17" t="s">
        <v>18</v>
      </c>
      <c r="D11" s="32">
        <v>99</v>
      </c>
      <c r="E11" s="13">
        <v>0.1</v>
      </c>
      <c r="F11" s="18">
        <f t="shared" si="0"/>
        <v>108.9</v>
      </c>
      <c r="G11" s="32" t="s">
        <v>12</v>
      </c>
      <c r="H11" s="14">
        <v>8</v>
      </c>
      <c r="I11" s="29">
        <f t="shared" si="1"/>
        <v>871.2</v>
      </c>
      <c r="J11" s="28"/>
    </row>
    <row r="12" spans="1:11" ht="15.6" x14ac:dyDescent="0.3">
      <c r="A12" s="19">
        <f>IF(F12&lt;&gt;"",1+MAX($A$6:A11),"")</f>
        <v>4</v>
      </c>
      <c r="B12" s="12"/>
      <c r="C12" s="17" t="s">
        <v>73</v>
      </c>
      <c r="D12" s="32">
        <v>140</v>
      </c>
      <c r="E12" s="13">
        <v>0.1</v>
      </c>
      <c r="F12" s="18">
        <f t="shared" si="0"/>
        <v>154</v>
      </c>
      <c r="G12" s="32" t="s">
        <v>12</v>
      </c>
      <c r="H12" s="14">
        <v>9</v>
      </c>
      <c r="I12" s="29">
        <f t="shared" si="1"/>
        <v>1386</v>
      </c>
      <c r="J12" s="28"/>
    </row>
    <row r="13" spans="1:11" ht="15.6" x14ac:dyDescent="0.3">
      <c r="A13" s="19">
        <f>IF(F13&lt;&gt;"",1+MAX($A$6:A12),"")</f>
        <v>5</v>
      </c>
      <c r="B13" s="12"/>
      <c r="C13" s="17" t="s">
        <v>74</v>
      </c>
      <c r="D13" s="32">
        <v>250</v>
      </c>
      <c r="E13" s="13">
        <v>0.1</v>
      </c>
      <c r="F13" s="18">
        <f t="shared" si="0"/>
        <v>275</v>
      </c>
      <c r="G13" s="32" t="s">
        <v>12</v>
      </c>
      <c r="H13" s="14">
        <v>9.8000000000000007</v>
      </c>
      <c r="I13" s="29">
        <f t="shared" si="1"/>
        <v>2695</v>
      </c>
      <c r="J13" s="28"/>
    </row>
    <row r="14" spans="1:11" ht="15.6" x14ac:dyDescent="0.3">
      <c r="A14" s="19">
        <f>IF(F14&lt;&gt;"",1+MAX($A$6:A13),"")</f>
        <v>6</v>
      </c>
      <c r="B14" s="12"/>
      <c r="C14" s="17" t="s">
        <v>75</v>
      </c>
      <c r="D14" s="32">
        <v>120</v>
      </c>
      <c r="E14" s="13">
        <v>0.1</v>
      </c>
      <c r="F14" s="18">
        <f t="shared" si="0"/>
        <v>132</v>
      </c>
      <c r="G14" s="32" t="s">
        <v>12</v>
      </c>
      <c r="H14" s="14">
        <v>7.8</v>
      </c>
      <c r="I14" s="29">
        <f t="shared" si="1"/>
        <v>1029.5999999999999</v>
      </c>
      <c r="J14" s="28"/>
    </row>
    <row r="15" spans="1:11" ht="15.6" x14ac:dyDescent="0.3">
      <c r="A15" s="19">
        <f>IF(F15&lt;&gt;"",1+MAX($A$6:A14),"")</f>
        <v>7</v>
      </c>
      <c r="B15" s="12"/>
      <c r="C15" s="17" t="s">
        <v>76</v>
      </c>
      <c r="D15" s="32">
        <v>110</v>
      </c>
      <c r="E15" s="13">
        <v>0.1</v>
      </c>
      <c r="F15" s="18">
        <f t="shared" si="0"/>
        <v>121.00000000000001</v>
      </c>
      <c r="G15" s="32" t="s">
        <v>12</v>
      </c>
      <c r="H15" s="14">
        <v>8.1999999999999993</v>
      </c>
      <c r="I15" s="29">
        <f t="shared" si="1"/>
        <v>992.2</v>
      </c>
      <c r="J15" s="28"/>
    </row>
    <row r="16" spans="1:11" ht="15.6" x14ac:dyDescent="0.3">
      <c r="A16" s="19">
        <f>IF(F16&lt;&gt;"",1+MAX($A$6:A15),"")</f>
        <v>8</v>
      </c>
      <c r="B16" s="12"/>
      <c r="C16" s="17" t="s">
        <v>77</v>
      </c>
      <c r="D16" s="32">
        <v>187</v>
      </c>
      <c r="E16" s="13">
        <v>0.1</v>
      </c>
      <c r="F16" s="18">
        <f t="shared" si="0"/>
        <v>205.70000000000002</v>
      </c>
      <c r="G16" s="32" t="s">
        <v>12</v>
      </c>
      <c r="H16" s="14">
        <v>8.6</v>
      </c>
      <c r="I16" s="29">
        <f t="shared" si="1"/>
        <v>1769.02</v>
      </c>
      <c r="J16" s="28"/>
    </row>
    <row r="17" spans="1:10" ht="15.6" x14ac:dyDescent="0.3">
      <c r="A17" s="19">
        <f>IF(F17&lt;&gt;"",1+MAX($A$6:A16),"")</f>
        <v>9</v>
      </c>
      <c r="B17" s="12"/>
      <c r="C17" s="17" t="s">
        <v>78</v>
      </c>
      <c r="D17" s="32">
        <v>145</v>
      </c>
      <c r="E17" s="13">
        <v>0.1</v>
      </c>
      <c r="F17" s="18">
        <f t="shared" si="0"/>
        <v>159.5</v>
      </c>
      <c r="G17" s="32" t="s">
        <v>12</v>
      </c>
      <c r="H17" s="14">
        <v>9.8000000000000007</v>
      </c>
      <c r="I17" s="29">
        <f t="shared" si="1"/>
        <v>1563.1000000000001</v>
      </c>
      <c r="J17" s="28"/>
    </row>
    <row r="18" spans="1:10" ht="15.6" x14ac:dyDescent="0.3">
      <c r="A18" s="19">
        <f>IF(F18&lt;&gt;"",1+MAX($A$6:A17),"")</f>
        <v>10</v>
      </c>
      <c r="B18" s="12"/>
      <c r="C18" s="17" t="s">
        <v>79</v>
      </c>
      <c r="D18" s="32">
        <v>215</v>
      </c>
      <c r="E18" s="13">
        <v>0.1</v>
      </c>
      <c r="F18" s="18">
        <f t="shared" si="0"/>
        <v>236.50000000000003</v>
      </c>
      <c r="G18" s="32" t="s">
        <v>12</v>
      </c>
      <c r="H18" s="14">
        <v>10.199999999999999</v>
      </c>
      <c r="I18" s="29">
        <f t="shared" si="1"/>
        <v>2412.3000000000002</v>
      </c>
      <c r="J18" s="28"/>
    </row>
    <row r="19" spans="1:10" ht="15.6" x14ac:dyDescent="0.3">
      <c r="A19" s="19">
        <f>IF(F19&lt;&gt;"",1+MAX($A$6:A18),"")</f>
        <v>11</v>
      </c>
      <c r="B19" s="12"/>
      <c r="C19" s="17" t="s">
        <v>80</v>
      </c>
      <c r="D19" s="32">
        <v>180</v>
      </c>
      <c r="E19" s="13">
        <v>0.1</v>
      </c>
      <c r="F19" s="18">
        <f t="shared" si="0"/>
        <v>198.00000000000003</v>
      </c>
      <c r="G19" s="32" t="s">
        <v>12</v>
      </c>
      <c r="H19" s="14">
        <v>10.4</v>
      </c>
      <c r="I19" s="29">
        <f t="shared" si="1"/>
        <v>2059.2000000000003</v>
      </c>
      <c r="J19" s="28"/>
    </row>
    <row r="20" spans="1:10" ht="15.6" x14ac:dyDescent="0.3">
      <c r="A20" s="19">
        <f>IF(F20&lt;&gt;"",1+MAX($A$6:A19),"")</f>
        <v>12</v>
      </c>
      <c r="B20" s="12"/>
      <c r="C20" s="17" t="s">
        <v>81</v>
      </c>
      <c r="D20" s="32">
        <v>120</v>
      </c>
      <c r="E20" s="13">
        <v>0.1</v>
      </c>
      <c r="F20" s="18">
        <f t="shared" si="0"/>
        <v>132</v>
      </c>
      <c r="G20" s="32" t="s">
        <v>12</v>
      </c>
      <c r="H20" s="14">
        <v>7.8</v>
      </c>
      <c r="I20" s="29">
        <f t="shared" si="1"/>
        <v>1029.5999999999999</v>
      </c>
      <c r="J20" s="28"/>
    </row>
    <row r="21" spans="1:10" ht="15.6" x14ac:dyDescent="0.3">
      <c r="A21" s="19">
        <f>IF(F21&lt;&gt;"",1+MAX($A$6:A20),"")</f>
        <v>13</v>
      </c>
      <c r="B21" s="12"/>
      <c r="C21" s="17" t="s">
        <v>82</v>
      </c>
      <c r="D21" s="32">
        <v>174</v>
      </c>
      <c r="E21" s="13">
        <v>0.1</v>
      </c>
      <c r="F21" s="18">
        <f t="shared" si="0"/>
        <v>191.4</v>
      </c>
      <c r="G21" s="32" t="s">
        <v>12</v>
      </c>
      <c r="H21" s="14">
        <v>8</v>
      </c>
      <c r="I21" s="29">
        <f t="shared" si="1"/>
        <v>1531.2</v>
      </c>
      <c r="J21" s="28"/>
    </row>
    <row r="22" spans="1:10" ht="15.6" x14ac:dyDescent="0.3">
      <c r="A22" s="19">
        <f>IF(F22&lt;&gt;"",1+MAX($A$6:A21),"")</f>
        <v>14</v>
      </c>
      <c r="B22" s="12"/>
      <c r="C22" s="17" t="s">
        <v>19</v>
      </c>
      <c r="D22" s="32">
        <v>270</v>
      </c>
      <c r="E22" s="13">
        <v>0.1</v>
      </c>
      <c r="F22" s="18">
        <f t="shared" si="0"/>
        <v>297</v>
      </c>
      <c r="G22" s="32" t="s">
        <v>12</v>
      </c>
      <c r="H22" s="14">
        <v>8.4</v>
      </c>
      <c r="I22" s="29">
        <f t="shared" si="1"/>
        <v>2494.8000000000002</v>
      </c>
      <c r="J22" s="28"/>
    </row>
    <row r="23" spans="1:10" ht="15.6" x14ac:dyDescent="0.3">
      <c r="A23" s="19">
        <f>IF(F23&lt;&gt;"",1+MAX($A$6:A22),"")</f>
        <v>15</v>
      </c>
      <c r="B23" s="12"/>
      <c r="C23" s="17" t="s">
        <v>83</v>
      </c>
      <c r="D23" s="32">
        <v>93</v>
      </c>
      <c r="E23" s="13">
        <v>0.1</v>
      </c>
      <c r="F23" s="18">
        <f t="shared" si="0"/>
        <v>102.30000000000001</v>
      </c>
      <c r="G23" s="32" t="s">
        <v>12</v>
      </c>
      <c r="H23" s="14">
        <v>9.6</v>
      </c>
      <c r="I23" s="29">
        <f t="shared" si="1"/>
        <v>982.08</v>
      </c>
      <c r="J23" s="28"/>
    </row>
    <row r="24" spans="1:10" ht="15.6" x14ac:dyDescent="0.3">
      <c r="A24" s="19">
        <f>IF(F24&lt;&gt;"",1+MAX($A$6:A23),"")</f>
        <v>16</v>
      </c>
      <c r="B24" s="12"/>
      <c r="C24" s="17" t="s">
        <v>84</v>
      </c>
      <c r="D24" s="32">
        <v>136</v>
      </c>
      <c r="E24" s="13">
        <v>0.1</v>
      </c>
      <c r="F24" s="18">
        <f t="shared" si="0"/>
        <v>149.60000000000002</v>
      </c>
      <c r="G24" s="32" t="s">
        <v>12</v>
      </c>
      <c r="H24" s="14">
        <v>10.4</v>
      </c>
      <c r="I24" s="29">
        <f t="shared" si="1"/>
        <v>1555.8400000000004</v>
      </c>
      <c r="J24" s="28"/>
    </row>
    <row r="25" spans="1:10" ht="15.6" x14ac:dyDescent="0.3">
      <c r="A25" s="19">
        <f>IF(F25&lt;&gt;"",1+MAX($A$6:A24),"")</f>
        <v>17</v>
      </c>
      <c r="B25" s="12"/>
      <c r="C25" s="17" t="s">
        <v>85</v>
      </c>
      <c r="D25" s="32">
        <v>291</v>
      </c>
      <c r="E25" s="13">
        <v>0.1</v>
      </c>
      <c r="F25" s="18">
        <f t="shared" si="0"/>
        <v>320.10000000000002</v>
      </c>
      <c r="G25" s="32" t="s">
        <v>12</v>
      </c>
      <c r="H25" s="14">
        <v>11</v>
      </c>
      <c r="I25" s="29">
        <f t="shared" si="1"/>
        <v>3521.1000000000004</v>
      </c>
      <c r="J25" s="28"/>
    </row>
    <row r="26" spans="1:10" ht="15.6" x14ac:dyDescent="0.3">
      <c r="A26" s="19">
        <f>IF(F26&lt;&gt;"",1+MAX($A$6:A25),"")</f>
        <v>18</v>
      </c>
      <c r="B26" s="12"/>
      <c r="C26" s="17" t="s">
        <v>86</v>
      </c>
      <c r="D26" s="32">
        <v>150</v>
      </c>
      <c r="E26" s="13">
        <v>0.1</v>
      </c>
      <c r="F26" s="18">
        <f t="shared" si="0"/>
        <v>165</v>
      </c>
      <c r="G26" s="32" t="s">
        <v>12</v>
      </c>
      <c r="H26" s="14">
        <v>11.6</v>
      </c>
      <c r="I26" s="29">
        <f t="shared" si="1"/>
        <v>1914</v>
      </c>
      <c r="J26" s="28"/>
    </row>
    <row r="27" spans="1:10" ht="15.6" x14ac:dyDescent="0.3">
      <c r="A27" s="19">
        <f>IF(F27&lt;&gt;"",1+MAX($A$6:A26),"")</f>
        <v>19</v>
      </c>
      <c r="B27" s="12"/>
      <c r="C27" s="17" t="s">
        <v>87</v>
      </c>
      <c r="D27" s="32">
        <v>150</v>
      </c>
      <c r="E27" s="13">
        <v>0.1</v>
      </c>
      <c r="F27" s="18">
        <f t="shared" si="0"/>
        <v>165</v>
      </c>
      <c r="G27" s="32" t="s">
        <v>12</v>
      </c>
      <c r="H27" s="14">
        <v>12</v>
      </c>
      <c r="I27" s="29">
        <f t="shared" si="1"/>
        <v>1980</v>
      </c>
      <c r="J27" s="28"/>
    </row>
    <row r="28" spans="1:10" ht="15.6" x14ac:dyDescent="0.3">
      <c r="A28" s="19">
        <f>IF(F28&lt;&gt;"",1+MAX($A$6:A27),"")</f>
        <v>20</v>
      </c>
      <c r="B28" s="12"/>
      <c r="C28" s="17" t="s">
        <v>20</v>
      </c>
      <c r="D28" s="32">
        <v>140</v>
      </c>
      <c r="E28" s="13">
        <v>0.1</v>
      </c>
      <c r="F28" s="18">
        <f t="shared" si="0"/>
        <v>154</v>
      </c>
      <c r="G28" s="32" t="s">
        <v>12</v>
      </c>
      <c r="H28" s="14">
        <v>9.1999999999999993</v>
      </c>
      <c r="I28" s="29">
        <f t="shared" si="1"/>
        <v>1416.8</v>
      </c>
      <c r="J28" s="28"/>
    </row>
    <row r="29" spans="1:10" ht="15.6" x14ac:dyDescent="0.3">
      <c r="A29" s="19">
        <f>IF(F29&lt;&gt;"",1+MAX($A$6:A28),"")</f>
        <v>21</v>
      </c>
      <c r="B29" s="12"/>
      <c r="C29" s="17" t="s">
        <v>88</v>
      </c>
      <c r="D29" s="32">
        <v>59</v>
      </c>
      <c r="E29" s="13">
        <v>0.1</v>
      </c>
      <c r="F29" s="18">
        <f t="shared" si="0"/>
        <v>64.900000000000006</v>
      </c>
      <c r="G29" s="32" t="s">
        <v>12</v>
      </c>
      <c r="H29" s="14">
        <v>10.199999999999999</v>
      </c>
      <c r="I29" s="29">
        <f t="shared" si="1"/>
        <v>661.98</v>
      </c>
      <c r="J29" s="28"/>
    </row>
    <row r="30" spans="1:10" ht="15.6" x14ac:dyDescent="0.3">
      <c r="A30" s="19">
        <f>IF(F30&lt;&gt;"",1+MAX($A$6:A29),"")</f>
        <v>22</v>
      </c>
      <c r="B30" s="12"/>
      <c r="C30" s="17" t="s">
        <v>89</v>
      </c>
      <c r="D30" s="32">
        <v>152</v>
      </c>
      <c r="E30" s="13">
        <v>0.1</v>
      </c>
      <c r="F30" s="18">
        <f t="shared" si="0"/>
        <v>167.20000000000002</v>
      </c>
      <c r="G30" s="32" t="s">
        <v>12</v>
      </c>
      <c r="H30" s="14">
        <v>10.4</v>
      </c>
      <c r="I30" s="29">
        <f t="shared" si="1"/>
        <v>1738.8800000000003</v>
      </c>
      <c r="J30" s="28"/>
    </row>
    <row r="31" spans="1:10" ht="15.6" x14ac:dyDescent="0.3">
      <c r="A31" s="19">
        <f>IF(F31&lt;&gt;"",1+MAX($A$6:A30),"")</f>
        <v>23</v>
      </c>
      <c r="B31" s="12"/>
      <c r="C31" s="17" t="s">
        <v>90</v>
      </c>
      <c r="D31" s="32">
        <v>200</v>
      </c>
      <c r="E31" s="13">
        <v>0.1</v>
      </c>
      <c r="F31" s="18">
        <f t="shared" si="0"/>
        <v>220.00000000000003</v>
      </c>
      <c r="G31" s="32" t="s">
        <v>12</v>
      </c>
      <c r="H31" s="14">
        <v>10.6</v>
      </c>
      <c r="I31" s="29">
        <f t="shared" si="1"/>
        <v>2332</v>
      </c>
      <c r="J31" s="28"/>
    </row>
    <row r="32" spans="1:10" ht="15.6" x14ac:dyDescent="0.3">
      <c r="A32" s="19">
        <f>IF(F32&lt;&gt;"",1+MAX($A$6:A31),"")</f>
        <v>24</v>
      </c>
      <c r="B32" s="12"/>
      <c r="C32" s="17" t="s">
        <v>91</v>
      </c>
      <c r="D32" s="32">
        <v>137</v>
      </c>
      <c r="E32" s="13">
        <v>0.1</v>
      </c>
      <c r="F32" s="18">
        <f t="shared" si="0"/>
        <v>150.70000000000002</v>
      </c>
      <c r="G32" s="32" t="s">
        <v>12</v>
      </c>
      <c r="H32" s="14">
        <v>10.8</v>
      </c>
      <c r="I32" s="29">
        <f t="shared" si="1"/>
        <v>1627.5600000000004</v>
      </c>
      <c r="J32" s="28"/>
    </row>
    <row r="33" spans="1:10" ht="15.6" x14ac:dyDescent="0.3">
      <c r="A33" s="19">
        <f>IF(F33&lt;&gt;"",1+MAX($A$6:A32),"")</f>
        <v>25</v>
      </c>
      <c r="B33" s="12"/>
      <c r="C33" s="17" t="s">
        <v>92</v>
      </c>
      <c r="D33" s="32">
        <v>154</v>
      </c>
      <c r="E33" s="13">
        <v>0.1</v>
      </c>
      <c r="F33" s="18">
        <f t="shared" si="0"/>
        <v>169.4</v>
      </c>
      <c r="G33" s="32" t="s">
        <v>12</v>
      </c>
      <c r="H33" s="14">
        <v>11</v>
      </c>
      <c r="I33" s="29">
        <f t="shared" si="1"/>
        <v>1863.4</v>
      </c>
      <c r="J33" s="28"/>
    </row>
    <row r="34" spans="1:10" ht="15.6" x14ac:dyDescent="0.3">
      <c r="A34" s="19">
        <f>IF(F34&lt;&gt;"",1+MAX($A$6:A33),"")</f>
        <v>26</v>
      </c>
      <c r="B34" s="12"/>
      <c r="C34" s="17" t="s">
        <v>93</v>
      </c>
      <c r="D34" s="32">
        <v>120</v>
      </c>
      <c r="E34" s="13">
        <v>0.1</v>
      </c>
      <c r="F34" s="18">
        <f t="shared" si="0"/>
        <v>132</v>
      </c>
      <c r="G34" s="32" t="s">
        <v>12</v>
      </c>
      <c r="H34" s="14">
        <v>11.2</v>
      </c>
      <c r="I34" s="29">
        <f t="shared" si="1"/>
        <v>1478.3999999999999</v>
      </c>
      <c r="J34" s="28"/>
    </row>
    <row r="35" spans="1:10" ht="15.6" x14ac:dyDescent="0.3">
      <c r="A35" s="19">
        <f>IF(F35&lt;&gt;"",1+MAX($A$6:A34),"")</f>
        <v>27</v>
      </c>
      <c r="B35" s="12"/>
      <c r="C35" s="17" t="s">
        <v>94</v>
      </c>
      <c r="D35" s="32">
        <v>110</v>
      </c>
      <c r="E35" s="13">
        <v>0.1</v>
      </c>
      <c r="F35" s="18">
        <f t="shared" si="0"/>
        <v>121.00000000000001</v>
      </c>
      <c r="G35" s="32" t="s">
        <v>12</v>
      </c>
      <c r="H35" s="14">
        <v>11.6</v>
      </c>
      <c r="I35" s="29">
        <f t="shared" si="1"/>
        <v>1403.6000000000001</v>
      </c>
      <c r="J35" s="28"/>
    </row>
    <row r="36" spans="1:10" ht="15.6" x14ac:dyDescent="0.3">
      <c r="A36" s="19">
        <f>IF(F36&lt;&gt;"",1+MAX($A$6:A35),"")</f>
        <v>28</v>
      </c>
      <c r="B36" s="12"/>
      <c r="C36" s="17" t="s">
        <v>95</v>
      </c>
      <c r="D36" s="32">
        <v>110</v>
      </c>
      <c r="E36" s="13">
        <v>0.1</v>
      </c>
      <c r="F36" s="18">
        <f t="shared" si="0"/>
        <v>121.00000000000001</v>
      </c>
      <c r="G36" s="32" t="s">
        <v>12</v>
      </c>
      <c r="H36" s="14">
        <v>11.8</v>
      </c>
      <c r="I36" s="29">
        <f t="shared" si="1"/>
        <v>1427.8000000000002</v>
      </c>
      <c r="J36" s="28"/>
    </row>
    <row r="37" spans="1:10" ht="15.6" x14ac:dyDescent="0.3">
      <c r="A37" s="19">
        <f>IF(F37&lt;&gt;"",1+MAX($A$6:A36),"")</f>
        <v>29</v>
      </c>
      <c r="B37" s="12"/>
      <c r="C37" s="17" t="s">
        <v>96</v>
      </c>
      <c r="D37" s="32">
        <v>106</v>
      </c>
      <c r="E37" s="13">
        <v>0.1</v>
      </c>
      <c r="F37" s="18">
        <f t="shared" si="0"/>
        <v>116.60000000000001</v>
      </c>
      <c r="G37" s="32" t="s">
        <v>12</v>
      </c>
      <c r="H37" s="14">
        <v>9.6</v>
      </c>
      <c r="I37" s="29">
        <f t="shared" si="1"/>
        <v>1119.3600000000001</v>
      </c>
      <c r="J37" s="28"/>
    </row>
    <row r="38" spans="1:10" ht="15.6" x14ac:dyDescent="0.3">
      <c r="A38" s="19">
        <f>IF(F38&lt;&gt;"",1+MAX($A$6:A37),"")</f>
        <v>30</v>
      </c>
      <c r="B38" s="12"/>
      <c r="C38" s="17" t="s">
        <v>97</v>
      </c>
      <c r="D38" s="32">
        <v>150</v>
      </c>
      <c r="E38" s="13">
        <v>0.1</v>
      </c>
      <c r="F38" s="18">
        <f t="shared" si="0"/>
        <v>165</v>
      </c>
      <c r="G38" s="32" t="s">
        <v>12</v>
      </c>
      <c r="H38" s="14">
        <v>10.4</v>
      </c>
      <c r="I38" s="29">
        <f t="shared" si="1"/>
        <v>1716</v>
      </c>
      <c r="J38" s="28"/>
    </row>
    <row r="39" spans="1:10" ht="15.6" x14ac:dyDescent="0.3">
      <c r="A39" s="19">
        <f>IF(F39&lt;&gt;"",1+MAX($A$6:A38),"")</f>
        <v>31</v>
      </c>
      <c r="B39" s="12"/>
      <c r="C39" s="17" t="s">
        <v>98</v>
      </c>
      <c r="D39" s="32">
        <v>140</v>
      </c>
      <c r="E39" s="13">
        <v>0.1</v>
      </c>
      <c r="F39" s="18">
        <f t="shared" si="0"/>
        <v>154</v>
      </c>
      <c r="G39" s="32" t="s">
        <v>12</v>
      </c>
      <c r="H39" s="14">
        <v>10.6</v>
      </c>
      <c r="I39" s="29">
        <f t="shared" si="1"/>
        <v>1632.3999999999999</v>
      </c>
      <c r="J39" s="28"/>
    </row>
    <row r="40" spans="1:10" ht="15.6" x14ac:dyDescent="0.3">
      <c r="A40" s="19">
        <f>IF(F40&lt;&gt;"",1+MAX($A$6:A39),"")</f>
        <v>32</v>
      </c>
      <c r="B40" s="12"/>
      <c r="C40" s="17" t="s">
        <v>99</v>
      </c>
      <c r="D40" s="32">
        <v>49</v>
      </c>
      <c r="E40" s="13">
        <v>0.1</v>
      </c>
      <c r="F40" s="18">
        <f t="shared" si="0"/>
        <v>53.900000000000006</v>
      </c>
      <c r="G40" s="32" t="s">
        <v>12</v>
      </c>
      <c r="H40" s="14">
        <v>10.8</v>
      </c>
      <c r="I40" s="29">
        <f t="shared" si="1"/>
        <v>582.12000000000012</v>
      </c>
      <c r="J40" s="28"/>
    </row>
    <row r="41" spans="1:10" ht="15.6" x14ac:dyDescent="0.3">
      <c r="A41" s="19">
        <f>IF(F41&lt;&gt;"",1+MAX($A$6:A40),"")</f>
        <v>33</v>
      </c>
      <c r="B41" s="12"/>
      <c r="C41" s="17" t="s">
        <v>100</v>
      </c>
      <c r="D41" s="32">
        <v>148</v>
      </c>
      <c r="E41" s="13">
        <v>0.1</v>
      </c>
      <c r="F41" s="18">
        <f t="shared" si="0"/>
        <v>162.80000000000001</v>
      </c>
      <c r="G41" s="32" t="s">
        <v>12</v>
      </c>
      <c r="H41" s="14">
        <v>11</v>
      </c>
      <c r="I41" s="29">
        <f t="shared" si="1"/>
        <v>1790.8000000000002</v>
      </c>
      <c r="J41" s="28"/>
    </row>
    <row r="42" spans="1:10" ht="15.6" x14ac:dyDescent="0.3">
      <c r="A42" s="19">
        <f>IF(F42&lt;&gt;"",1+MAX($A$6:A41),"")</f>
        <v>34</v>
      </c>
      <c r="B42" s="12"/>
      <c r="C42" s="17" t="s">
        <v>101</v>
      </c>
      <c r="D42" s="32">
        <v>139</v>
      </c>
      <c r="E42" s="13">
        <v>0.1</v>
      </c>
      <c r="F42" s="18">
        <f t="shared" si="0"/>
        <v>152.9</v>
      </c>
      <c r="G42" s="32" t="s">
        <v>12</v>
      </c>
      <c r="H42" s="14">
        <v>11.4</v>
      </c>
      <c r="I42" s="29">
        <f t="shared" si="1"/>
        <v>1743.0600000000002</v>
      </c>
      <c r="J42" s="28"/>
    </row>
    <row r="43" spans="1:10" ht="15.6" x14ac:dyDescent="0.3">
      <c r="A43" s="19">
        <f>IF(F43&lt;&gt;"",1+MAX($A$6:A42),"")</f>
        <v>35</v>
      </c>
      <c r="B43" s="12"/>
      <c r="C43" s="17" t="s">
        <v>102</v>
      </c>
      <c r="D43" s="32">
        <v>84</v>
      </c>
      <c r="E43" s="13">
        <v>0.1</v>
      </c>
      <c r="F43" s="18">
        <f t="shared" si="0"/>
        <v>92.4</v>
      </c>
      <c r="G43" s="32" t="s">
        <v>12</v>
      </c>
      <c r="H43" s="14">
        <v>11.6</v>
      </c>
      <c r="I43" s="29">
        <f t="shared" si="1"/>
        <v>1071.8400000000001</v>
      </c>
      <c r="J43" s="28"/>
    </row>
    <row r="44" spans="1:10" ht="15.6" x14ac:dyDescent="0.3">
      <c r="A44" s="19">
        <f>IF(F44&lt;&gt;"",1+MAX($A$6:A43),"")</f>
        <v>36</v>
      </c>
      <c r="B44" s="12"/>
      <c r="C44" s="17" t="s">
        <v>103</v>
      </c>
      <c r="D44" s="32">
        <v>84</v>
      </c>
      <c r="E44" s="13">
        <v>0.1</v>
      </c>
      <c r="F44" s="18">
        <f t="shared" si="0"/>
        <v>92.4</v>
      </c>
      <c r="G44" s="32" t="s">
        <v>12</v>
      </c>
      <c r="H44" s="14">
        <v>12.8</v>
      </c>
      <c r="I44" s="29">
        <f t="shared" si="1"/>
        <v>1182.72</v>
      </c>
      <c r="J44" s="28"/>
    </row>
    <row r="45" spans="1:10" ht="15.6" x14ac:dyDescent="0.3">
      <c r="A45" s="19">
        <f>IF(F45&lt;&gt;"",1+MAX($A$6:A44),"")</f>
        <v>37</v>
      </c>
      <c r="B45" s="12"/>
      <c r="C45" s="17" t="s">
        <v>104</v>
      </c>
      <c r="D45" s="32">
        <v>24</v>
      </c>
      <c r="E45" s="13">
        <v>0.1</v>
      </c>
      <c r="F45" s="18">
        <f t="shared" si="0"/>
        <v>26.400000000000002</v>
      </c>
      <c r="G45" s="32" t="s">
        <v>12</v>
      </c>
      <c r="H45" s="14">
        <v>11</v>
      </c>
      <c r="I45" s="29">
        <f t="shared" si="1"/>
        <v>290.40000000000003</v>
      </c>
      <c r="J45" s="28"/>
    </row>
    <row r="46" spans="1:10" ht="15.6" x14ac:dyDescent="0.3">
      <c r="A46" s="19">
        <f>IF(F46&lt;&gt;"",1+MAX($A$6:A45),"")</f>
        <v>38</v>
      </c>
      <c r="B46" s="12"/>
      <c r="C46" s="17" t="s">
        <v>105</v>
      </c>
      <c r="D46" s="32">
        <v>225</v>
      </c>
      <c r="E46" s="13">
        <v>0.1</v>
      </c>
      <c r="F46" s="18">
        <f t="shared" si="0"/>
        <v>247.50000000000003</v>
      </c>
      <c r="G46" s="32" t="s">
        <v>12</v>
      </c>
      <c r="H46" s="14">
        <v>11.2</v>
      </c>
      <c r="I46" s="29">
        <f t="shared" si="1"/>
        <v>2772</v>
      </c>
      <c r="J46" s="28"/>
    </row>
    <row r="47" spans="1:10" ht="15.6" x14ac:dyDescent="0.3">
      <c r="A47" s="19">
        <f>IF(F47&lt;&gt;"",1+MAX($A$6:A46),"")</f>
        <v>39</v>
      </c>
      <c r="B47" s="12"/>
      <c r="C47" s="17" t="s">
        <v>106</v>
      </c>
      <c r="D47" s="32">
        <v>46</v>
      </c>
      <c r="E47" s="13">
        <v>0.1</v>
      </c>
      <c r="F47" s="18">
        <f t="shared" si="0"/>
        <v>50.6</v>
      </c>
      <c r="G47" s="32" t="s">
        <v>12</v>
      </c>
      <c r="H47" s="14">
        <v>11.2</v>
      </c>
      <c r="I47" s="29">
        <f t="shared" si="1"/>
        <v>566.72</v>
      </c>
      <c r="J47" s="28"/>
    </row>
    <row r="48" spans="1:10" ht="15.6" x14ac:dyDescent="0.3">
      <c r="A48" s="19">
        <f>IF(F48&lt;&gt;"",1+MAX($A$6:A47),"")</f>
        <v>40</v>
      </c>
      <c r="B48" s="12"/>
      <c r="C48" s="17" t="s">
        <v>107</v>
      </c>
      <c r="D48" s="32">
        <v>27</v>
      </c>
      <c r="E48" s="13">
        <v>0.1</v>
      </c>
      <c r="F48" s="18">
        <f t="shared" si="0"/>
        <v>29.700000000000003</v>
      </c>
      <c r="G48" s="32" t="s">
        <v>12</v>
      </c>
      <c r="H48" s="14">
        <v>11.6</v>
      </c>
      <c r="I48" s="29">
        <f t="shared" si="1"/>
        <v>344.52000000000004</v>
      </c>
      <c r="J48" s="28"/>
    </row>
    <row r="49" spans="1:10" ht="15.6" x14ac:dyDescent="0.3">
      <c r="A49" s="19">
        <f>IF(F49&lt;&gt;"",1+MAX($A$6:A48),"")</f>
        <v>41</v>
      </c>
      <c r="B49" s="12"/>
      <c r="C49" s="17" t="s">
        <v>108</v>
      </c>
      <c r="D49" s="32">
        <v>270</v>
      </c>
      <c r="E49" s="13">
        <v>0.1</v>
      </c>
      <c r="F49" s="18">
        <f t="shared" si="0"/>
        <v>297</v>
      </c>
      <c r="G49" s="32" t="s">
        <v>12</v>
      </c>
      <c r="H49" s="14">
        <v>11.8</v>
      </c>
      <c r="I49" s="29">
        <f t="shared" si="1"/>
        <v>3504.6000000000004</v>
      </c>
      <c r="J49" s="28"/>
    </row>
    <row r="50" spans="1:10" ht="15.6" x14ac:dyDescent="0.3">
      <c r="A50" s="19">
        <f>IF(F50&lt;&gt;"",1+MAX($A$6:A49),"")</f>
        <v>42</v>
      </c>
      <c r="B50" s="12"/>
      <c r="C50" s="17" t="s">
        <v>109</v>
      </c>
      <c r="D50" s="32">
        <v>12</v>
      </c>
      <c r="E50" s="13">
        <v>0.1</v>
      </c>
      <c r="F50" s="18">
        <f t="shared" si="0"/>
        <v>13.200000000000001</v>
      </c>
      <c r="G50" s="32" t="s">
        <v>12</v>
      </c>
      <c r="H50" s="14">
        <v>12</v>
      </c>
      <c r="I50" s="29">
        <f t="shared" si="1"/>
        <v>158.4</v>
      </c>
      <c r="J50" s="28"/>
    </row>
    <row r="51" spans="1:10" ht="15.6" x14ac:dyDescent="0.3">
      <c r="A51" s="19">
        <f>IF(F51&lt;&gt;"",1+MAX($A$6:A50),"")</f>
        <v>43</v>
      </c>
      <c r="B51" s="12"/>
      <c r="C51" s="17" t="s">
        <v>110</v>
      </c>
      <c r="D51" s="32">
        <v>550</v>
      </c>
      <c r="E51" s="13">
        <v>0.1</v>
      </c>
      <c r="F51" s="18">
        <f t="shared" si="0"/>
        <v>605</v>
      </c>
      <c r="G51" s="32" t="s">
        <v>12</v>
      </c>
      <c r="H51" s="14">
        <v>12.2</v>
      </c>
      <c r="I51" s="29">
        <f t="shared" si="1"/>
        <v>7381</v>
      </c>
      <c r="J51" s="28"/>
    </row>
    <row r="52" spans="1:10" ht="15.6" x14ac:dyDescent="0.3">
      <c r="A52" s="19">
        <f>IF(F52&lt;&gt;"",1+MAX($A$6:A51),"")</f>
        <v>44</v>
      </c>
      <c r="B52" s="12"/>
      <c r="C52" s="17" t="s">
        <v>111</v>
      </c>
      <c r="D52" s="32">
        <v>60</v>
      </c>
      <c r="E52" s="13">
        <v>0.1</v>
      </c>
      <c r="F52" s="18">
        <f t="shared" si="0"/>
        <v>66</v>
      </c>
      <c r="G52" s="32" t="s">
        <v>12</v>
      </c>
      <c r="H52" s="14">
        <v>12.4</v>
      </c>
      <c r="I52" s="29">
        <f t="shared" si="1"/>
        <v>818.4</v>
      </c>
      <c r="J52" s="28"/>
    </row>
    <row r="53" spans="1:10" ht="15.6" x14ac:dyDescent="0.3">
      <c r="A53" s="19">
        <f>IF(F53&lt;&gt;"",1+MAX($A$6:A52),"")</f>
        <v>45</v>
      </c>
      <c r="B53" s="12"/>
      <c r="C53" s="17" t="s">
        <v>112</v>
      </c>
      <c r="D53" s="32">
        <v>10</v>
      </c>
      <c r="E53" s="13">
        <v>0.1</v>
      </c>
      <c r="F53" s="18">
        <f t="shared" si="0"/>
        <v>11</v>
      </c>
      <c r="G53" s="32" t="s">
        <v>12</v>
      </c>
      <c r="H53" s="14">
        <v>12.6</v>
      </c>
      <c r="I53" s="29">
        <f t="shared" si="1"/>
        <v>138.6</v>
      </c>
      <c r="J53" s="28"/>
    </row>
    <row r="54" spans="1:10" ht="15.6" x14ac:dyDescent="0.3">
      <c r="A54" s="19">
        <f>IF(F54&lt;&gt;"",1+MAX($A$6:A53),"")</f>
        <v>46</v>
      </c>
      <c r="B54" s="12"/>
      <c r="C54" s="17" t="s">
        <v>113</v>
      </c>
      <c r="D54" s="32">
        <v>120</v>
      </c>
      <c r="E54" s="13">
        <v>0.1</v>
      </c>
      <c r="F54" s="18">
        <f t="shared" si="0"/>
        <v>132</v>
      </c>
      <c r="G54" s="32" t="s">
        <v>12</v>
      </c>
      <c r="H54" s="14">
        <v>11.4</v>
      </c>
      <c r="I54" s="29">
        <f t="shared" si="1"/>
        <v>1504.8</v>
      </c>
      <c r="J54" s="28"/>
    </row>
    <row r="55" spans="1:10" ht="15.6" x14ac:dyDescent="0.3">
      <c r="A55" s="19">
        <f>IF(F55&lt;&gt;"",1+MAX($A$6:A54),"")</f>
        <v>47</v>
      </c>
      <c r="B55" s="12"/>
      <c r="C55" s="17" t="s">
        <v>114</v>
      </c>
      <c r="D55" s="32">
        <v>45</v>
      </c>
      <c r="E55" s="13">
        <v>0.1</v>
      </c>
      <c r="F55" s="18">
        <f t="shared" si="0"/>
        <v>49.500000000000007</v>
      </c>
      <c r="G55" s="32" t="s">
        <v>12</v>
      </c>
      <c r="H55" s="14">
        <v>11.6</v>
      </c>
      <c r="I55" s="29">
        <f t="shared" si="1"/>
        <v>574.20000000000005</v>
      </c>
      <c r="J55" s="28"/>
    </row>
    <row r="56" spans="1:10" ht="15.6" x14ac:dyDescent="0.3">
      <c r="A56" s="19">
        <f>IF(F56&lt;&gt;"",1+MAX($A$6:A55),"")</f>
        <v>48</v>
      </c>
      <c r="B56" s="12"/>
      <c r="C56" s="17" t="s">
        <v>115</v>
      </c>
      <c r="D56" s="32">
        <v>190</v>
      </c>
      <c r="E56" s="13">
        <v>0.1</v>
      </c>
      <c r="F56" s="18">
        <f t="shared" si="0"/>
        <v>209.00000000000003</v>
      </c>
      <c r="G56" s="32" t="s">
        <v>12</v>
      </c>
      <c r="H56" s="14">
        <v>11.8</v>
      </c>
      <c r="I56" s="29">
        <f t="shared" si="1"/>
        <v>2466.2000000000003</v>
      </c>
      <c r="J56" s="28"/>
    </row>
    <row r="57" spans="1:10" ht="15.6" x14ac:dyDescent="0.3">
      <c r="A57" s="19">
        <f>IF(F57&lt;&gt;"",1+MAX($A$6:A56),"")</f>
        <v>49</v>
      </c>
      <c r="B57" s="12"/>
      <c r="C57" s="17" t="s">
        <v>116</v>
      </c>
      <c r="D57" s="32">
        <v>130</v>
      </c>
      <c r="E57" s="13">
        <v>0.1</v>
      </c>
      <c r="F57" s="18">
        <f t="shared" si="0"/>
        <v>143</v>
      </c>
      <c r="G57" s="32" t="s">
        <v>12</v>
      </c>
      <c r="H57" s="14">
        <v>12.2</v>
      </c>
      <c r="I57" s="29">
        <f t="shared" si="1"/>
        <v>1744.6</v>
      </c>
      <c r="J57" s="28"/>
    </row>
    <row r="58" spans="1:10" ht="15.6" x14ac:dyDescent="0.3">
      <c r="A58" s="19">
        <f>IF(F58&lt;&gt;"",1+MAX($A$6:A57),"")</f>
        <v>50</v>
      </c>
      <c r="B58" s="12"/>
      <c r="C58" s="17" t="s">
        <v>117</v>
      </c>
      <c r="D58" s="32">
        <v>450</v>
      </c>
      <c r="E58" s="13">
        <v>0.1</v>
      </c>
      <c r="F58" s="18">
        <f t="shared" si="0"/>
        <v>495.00000000000006</v>
      </c>
      <c r="G58" s="32" t="s">
        <v>12</v>
      </c>
      <c r="H58" s="14">
        <v>12.8</v>
      </c>
      <c r="I58" s="29">
        <f t="shared" si="1"/>
        <v>6336.0000000000009</v>
      </c>
      <c r="J58" s="28"/>
    </row>
    <row r="59" spans="1:10" ht="15.6" x14ac:dyDescent="0.3">
      <c r="A59" s="19">
        <f>IF(F59&lt;&gt;"",1+MAX($A$6:A58),"")</f>
        <v>51</v>
      </c>
      <c r="B59" s="12"/>
      <c r="C59" s="17" t="s">
        <v>118</v>
      </c>
      <c r="D59" s="32">
        <v>25</v>
      </c>
      <c r="E59" s="13">
        <v>0.1</v>
      </c>
      <c r="F59" s="18">
        <f t="shared" si="0"/>
        <v>27.500000000000004</v>
      </c>
      <c r="G59" s="32" t="s">
        <v>12</v>
      </c>
      <c r="H59" s="14">
        <v>13</v>
      </c>
      <c r="I59" s="29">
        <f t="shared" si="1"/>
        <v>357.50000000000006</v>
      </c>
      <c r="J59" s="28"/>
    </row>
    <row r="60" spans="1:10" ht="15.6" x14ac:dyDescent="0.3">
      <c r="A60" s="19">
        <f>IF(F60&lt;&gt;"",1+MAX($A$6:A59),"")</f>
        <v>52</v>
      </c>
      <c r="B60" s="12"/>
      <c r="C60" s="17" t="s">
        <v>119</v>
      </c>
      <c r="D60" s="32">
        <v>141</v>
      </c>
      <c r="E60" s="13">
        <v>0.1</v>
      </c>
      <c r="F60" s="18">
        <f t="shared" si="0"/>
        <v>155.10000000000002</v>
      </c>
      <c r="G60" s="32" t="s">
        <v>12</v>
      </c>
      <c r="H60" s="14">
        <v>13.6</v>
      </c>
      <c r="I60" s="29">
        <f t="shared" si="1"/>
        <v>2109.36</v>
      </c>
      <c r="J60" s="28"/>
    </row>
    <row r="61" spans="1:10" ht="15.6" x14ac:dyDescent="0.3">
      <c r="A61" s="19">
        <f>IF(F61&lt;&gt;"",1+MAX($A$6:A60),"")</f>
        <v>53</v>
      </c>
      <c r="B61" s="12"/>
      <c r="C61" s="17" t="s">
        <v>120</v>
      </c>
      <c r="D61" s="32">
        <v>45</v>
      </c>
      <c r="E61" s="13">
        <v>0.1</v>
      </c>
      <c r="F61" s="18">
        <f t="shared" si="0"/>
        <v>49.500000000000007</v>
      </c>
      <c r="G61" s="32" t="s">
        <v>12</v>
      </c>
      <c r="H61" s="14">
        <v>12.6</v>
      </c>
      <c r="I61" s="29">
        <f t="shared" si="1"/>
        <v>623.70000000000005</v>
      </c>
      <c r="J61" s="28"/>
    </row>
    <row r="62" spans="1:10" ht="15.6" x14ac:dyDescent="0.3">
      <c r="A62" s="19">
        <f>IF(F62&lt;&gt;"",1+MAX($A$6:A61),"")</f>
        <v>54</v>
      </c>
      <c r="B62" s="12"/>
      <c r="C62" s="17" t="s">
        <v>121</v>
      </c>
      <c r="D62" s="32">
        <v>10</v>
      </c>
      <c r="E62" s="13">
        <v>0.1</v>
      </c>
      <c r="F62" s="18">
        <f t="shared" si="0"/>
        <v>11</v>
      </c>
      <c r="G62" s="32" t="s">
        <v>12</v>
      </c>
      <c r="H62" s="14">
        <v>12.8</v>
      </c>
      <c r="I62" s="29">
        <f t="shared" si="1"/>
        <v>140.80000000000001</v>
      </c>
      <c r="J62" s="28"/>
    </row>
    <row r="63" spans="1:10" ht="15.6" x14ac:dyDescent="0.3">
      <c r="A63" s="19">
        <f>IF(F63&lt;&gt;"",1+MAX($A$6:A62),"")</f>
        <v>55</v>
      </c>
      <c r="B63" s="12"/>
      <c r="C63" s="17" t="s">
        <v>122</v>
      </c>
      <c r="D63" s="32">
        <v>9</v>
      </c>
      <c r="E63" s="13">
        <v>0.1</v>
      </c>
      <c r="F63" s="18">
        <f t="shared" si="0"/>
        <v>9.9</v>
      </c>
      <c r="G63" s="32" t="s">
        <v>12</v>
      </c>
      <c r="H63" s="14">
        <v>13</v>
      </c>
      <c r="I63" s="29">
        <f t="shared" si="1"/>
        <v>128.70000000000002</v>
      </c>
      <c r="J63" s="28"/>
    </row>
    <row r="64" spans="1:10" ht="15.6" x14ac:dyDescent="0.3">
      <c r="A64" s="19">
        <f>IF(F64&lt;&gt;"",1+MAX($A$6:A63),"")</f>
        <v>56</v>
      </c>
      <c r="B64" s="12"/>
      <c r="C64" s="17" t="s">
        <v>123</v>
      </c>
      <c r="D64" s="32">
        <v>12</v>
      </c>
      <c r="E64" s="13">
        <v>0.1</v>
      </c>
      <c r="F64" s="18">
        <f t="shared" si="0"/>
        <v>13.200000000000001</v>
      </c>
      <c r="G64" s="32" t="s">
        <v>12</v>
      </c>
      <c r="H64" s="14">
        <v>13.8</v>
      </c>
      <c r="I64" s="29">
        <f t="shared" si="1"/>
        <v>182.16000000000003</v>
      </c>
      <c r="J64" s="28"/>
    </row>
    <row r="65" spans="1:10" ht="15.6" x14ac:dyDescent="0.3">
      <c r="A65" s="19">
        <f>IF(F65&lt;&gt;"",1+MAX($A$6:A64),"")</f>
        <v>57</v>
      </c>
      <c r="B65" s="12"/>
      <c r="C65" s="17" t="s">
        <v>124</v>
      </c>
      <c r="D65" s="32">
        <v>20</v>
      </c>
      <c r="E65" s="13">
        <v>0.1</v>
      </c>
      <c r="F65" s="18">
        <f t="shared" si="0"/>
        <v>22</v>
      </c>
      <c r="G65" s="32" t="s">
        <v>12</v>
      </c>
      <c r="H65" s="14">
        <v>14</v>
      </c>
      <c r="I65" s="29">
        <f t="shared" si="1"/>
        <v>308</v>
      </c>
      <c r="J65" s="28"/>
    </row>
    <row r="66" spans="1:10" ht="15.6" x14ac:dyDescent="0.3">
      <c r="A66" s="19">
        <f>IF(F66&lt;&gt;"",1+MAX($A$6:A65),"")</f>
        <v>58</v>
      </c>
      <c r="B66" s="12"/>
      <c r="C66" s="17" t="s">
        <v>125</v>
      </c>
      <c r="D66" s="32">
        <v>12</v>
      </c>
      <c r="E66" s="13">
        <v>0.1</v>
      </c>
      <c r="F66" s="18">
        <f t="shared" si="0"/>
        <v>13.200000000000001</v>
      </c>
      <c r="G66" s="32" t="s">
        <v>12</v>
      </c>
      <c r="H66" s="14">
        <v>15.4</v>
      </c>
      <c r="I66" s="29">
        <f t="shared" si="1"/>
        <v>203.28000000000003</v>
      </c>
      <c r="J66" s="28"/>
    </row>
    <row r="67" spans="1:10" ht="15.6" x14ac:dyDescent="0.3">
      <c r="A67" s="19">
        <f>IF(F67&lt;&gt;"",1+MAX($A$6:A66),"")</f>
        <v>59</v>
      </c>
      <c r="B67" s="12"/>
      <c r="C67" s="17" t="s">
        <v>126</v>
      </c>
      <c r="D67" s="32">
        <v>24</v>
      </c>
      <c r="E67" s="13">
        <v>0.1</v>
      </c>
      <c r="F67" s="18">
        <f t="shared" si="0"/>
        <v>26.400000000000002</v>
      </c>
      <c r="G67" s="32" t="s">
        <v>12</v>
      </c>
      <c r="H67" s="14">
        <v>17.2</v>
      </c>
      <c r="I67" s="29">
        <f t="shared" si="1"/>
        <v>454.08000000000004</v>
      </c>
      <c r="J67" s="28"/>
    </row>
    <row r="68" spans="1:10" ht="15.6" x14ac:dyDescent="0.3">
      <c r="A68" s="19">
        <f>IF(F68&lt;&gt;"",1+MAX($A$6:A67),"")</f>
        <v>60</v>
      </c>
      <c r="B68" s="12"/>
      <c r="C68" s="17" t="s">
        <v>127</v>
      </c>
      <c r="D68" s="32">
        <v>26</v>
      </c>
      <c r="E68" s="13">
        <v>0.1</v>
      </c>
      <c r="F68" s="18">
        <f t="shared" si="0"/>
        <v>28.6</v>
      </c>
      <c r="G68" s="32" t="s">
        <v>12</v>
      </c>
      <c r="H68" s="14">
        <v>18.399999999999999</v>
      </c>
      <c r="I68" s="29">
        <f t="shared" si="1"/>
        <v>526.24</v>
      </c>
      <c r="J68" s="28"/>
    </row>
    <row r="69" spans="1:10" ht="15.6" x14ac:dyDescent="0.3">
      <c r="A69" s="19">
        <f>IF(F69&lt;&gt;"",1+MAX($A$6:A68),"")</f>
        <v>61</v>
      </c>
      <c r="B69" s="12"/>
      <c r="C69" s="17" t="s">
        <v>21</v>
      </c>
      <c r="D69" s="32">
        <v>120</v>
      </c>
      <c r="E69" s="13">
        <v>0.1</v>
      </c>
      <c r="F69" s="18">
        <f t="shared" si="0"/>
        <v>132</v>
      </c>
      <c r="G69" s="32" t="s">
        <v>12</v>
      </c>
      <c r="H69" s="14">
        <v>5.5</v>
      </c>
      <c r="I69" s="29">
        <f t="shared" si="1"/>
        <v>726</v>
      </c>
      <c r="J69" s="28"/>
    </row>
    <row r="70" spans="1:10" ht="15.6" x14ac:dyDescent="0.3">
      <c r="A70" s="19">
        <f>IF(F70&lt;&gt;"",1+MAX($A$6:A69),"")</f>
        <v>62</v>
      </c>
      <c r="B70" s="12"/>
      <c r="C70" s="17" t="s">
        <v>128</v>
      </c>
      <c r="D70" s="32">
        <v>165</v>
      </c>
      <c r="E70" s="13">
        <v>0.1</v>
      </c>
      <c r="F70" s="18">
        <f t="shared" si="0"/>
        <v>181.50000000000003</v>
      </c>
      <c r="G70" s="32" t="s">
        <v>12</v>
      </c>
      <c r="H70" s="14">
        <v>7.4</v>
      </c>
      <c r="I70" s="29">
        <f t="shared" si="1"/>
        <v>1343.1000000000004</v>
      </c>
      <c r="J70" s="28"/>
    </row>
    <row r="71" spans="1:10" ht="15.6" x14ac:dyDescent="0.3">
      <c r="A71" s="19">
        <f>IF(F71&lt;&gt;"",1+MAX($A$6:A70),"")</f>
        <v>63</v>
      </c>
      <c r="B71" s="12"/>
      <c r="C71" s="17" t="s">
        <v>129</v>
      </c>
      <c r="D71" s="32">
        <v>200</v>
      </c>
      <c r="E71" s="13">
        <v>0.1</v>
      </c>
      <c r="F71" s="18">
        <f t="shared" si="0"/>
        <v>220.00000000000003</v>
      </c>
      <c r="G71" s="32" t="s">
        <v>12</v>
      </c>
      <c r="H71" s="14">
        <v>7.6</v>
      </c>
      <c r="I71" s="29">
        <f t="shared" si="1"/>
        <v>1672.0000000000002</v>
      </c>
      <c r="J71" s="28"/>
    </row>
    <row r="72" spans="1:10" ht="15.6" x14ac:dyDescent="0.3">
      <c r="A72" s="19">
        <f>IF(F72&lt;&gt;"",1+MAX($A$6:A71),"")</f>
        <v>64</v>
      </c>
      <c r="B72" s="12"/>
      <c r="C72" s="17" t="s">
        <v>22</v>
      </c>
      <c r="D72" s="32">
        <v>135</v>
      </c>
      <c r="E72" s="13">
        <v>0.1</v>
      </c>
      <c r="F72" s="18">
        <f t="shared" si="0"/>
        <v>148.5</v>
      </c>
      <c r="G72" s="32" t="s">
        <v>12</v>
      </c>
      <c r="H72" s="14">
        <v>7.3</v>
      </c>
      <c r="I72" s="29">
        <f t="shared" si="1"/>
        <v>1084.05</v>
      </c>
      <c r="J72" s="28"/>
    </row>
    <row r="73" spans="1:10" ht="15.6" x14ac:dyDescent="0.3">
      <c r="A73" s="19">
        <f>IF(F73&lt;&gt;"",1+MAX($A$6:A72),"")</f>
        <v>65</v>
      </c>
      <c r="B73" s="12"/>
      <c r="C73" s="17" t="s">
        <v>130</v>
      </c>
      <c r="D73" s="32">
        <v>28</v>
      </c>
      <c r="E73" s="13">
        <v>0.1</v>
      </c>
      <c r="F73" s="18">
        <f t="shared" ref="F73:F124" si="2">D73*(1+E73)</f>
        <v>30.800000000000004</v>
      </c>
      <c r="G73" s="32" t="s">
        <v>12</v>
      </c>
      <c r="H73" s="14">
        <v>7.4</v>
      </c>
      <c r="I73" s="29">
        <f t="shared" si="1"/>
        <v>227.92000000000004</v>
      </c>
      <c r="J73" s="28"/>
    </row>
    <row r="74" spans="1:10" ht="15.6" x14ac:dyDescent="0.3">
      <c r="A74" s="19">
        <f>IF(F74&lt;&gt;"",1+MAX($A$6:A73),"")</f>
        <v>66</v>
      </c>
      <c r="B74" s="12"/>
      <c r="C74" s="17" t="s">
        <v>131</v>
      </c>
      <c r="D74" s="32">
        <v>145</v>
      </c>
      <c r="E74" s="13">
        <v>0.1</v>
      </c>
      <c r="F74" s="18">
        <f t="shared" si="2"/>
        <v>159.5</v>
      </c>
      <c r="G74" s="32" t="s">
        <v>12</v>
      </c>
      <c r="H74" s="14">
        <v>7.8</v>
      </c>
      <c r="I74" s="29">
        <f t="shared" ref="I74:I194" si="3">H74*F74</f>
        <v>1244.0999999999999</v>
      </c>
      <c r="J74" s="28"/>
    </row>
    <row r="75" spans="1:10" ht="15.6" x14ac:dyDescent="0.3">
      <c r="A75" s="19">
        <f>IF(F75&lt;&gt;"",1+MAX($A$6:A74),"")</f>
        <v>67</v>
      </c>
      <c r="B75" s="12"/>
      <c r="C75" s="17" t="s">
        <v>132</v>
      </c>
      <c r="D75" s="32">
        <v>230</v>
      </c>
      <c r="E75" s="13">
        <v>0.1</v>
      </c>
      <c r="F75" s="18">
        <f t="shared" si="2"/>
        <v>253.00000000000003</v>
      </c>
      <c r="G75" s="32" t="s">
        <v>12</v>
      </c>
      <c r="H75" s="14">
        <v>8.1999999999999993</v>
      </c>
      <c r="I75" s="29">
        <f t="shared" si="3"/>
        <v>2074.6</v>
      </c>
      <c r="J75" s="28"/>
    </row>
    <row r="76" spans="1:10" ht="15.6" x14ac:dyDescent="0.3">
      <c r="A76" s="19">
        <f>IF(F76&lt;&gt;"",1+MAX($A$6:A75),"")</f>
        <v>68</v>
      </c>
      <c r="B76" s="12"/>
      <c r="C76" s="33" t="s">
        <v>187</v>
      </c>
      <c r="D76" s="34">
        <v>80</v>
      </c>
      <c r="E76" s="13">
        <v>0.1</v>
      </c>
      <c r="F76" s="18">
        <f t="shared" si="2"/>
        <v>88</v>
      </c>
      <c r="G76" s="34" t="s">
        <v>188</v>
      </c>
      <c r="H76" s="14">
        <v>50.8</v>
      </c>
      <c r="I76" s="29">
        <f t="shared" si="3"/>
        <v>4470.3999999999996</v>
      </c>
      <c r="J76" s="28"/>
    </row>
    <row r="77" spans="1:10" ht="15.6" x14ac:dyDescent="0.3">
      <c r="A77" s="19">
        <f>IF(F77&lt;&gt;"",1+MAX($A$6:A76),"")</f>
        <v>69</v>
      </c>
      <c r="B77" s="12"/>
      <c r="C77" s="33" t="s">
        <v>189</v>
      </c>
      <c r="D77" s="34">
        <v>320</v>
      </c>
      <c r="E77" s="13">
        <v>0.1</v>
      </c>
      <c r="F77" s="18">
        <f t="shared" si="2"/>
        <v>352</v>
      </c>
      <c r="G77" s="34" t="s">
        <v>188</v>
      </c>
      <c r="H77" s="14">
        <v>39.1</v>
      </c>
      <c r="I77" s="29">
        <f t="shared" si="3"/>
        <v>13763.2</v>
      </c>
      <c r="J77" s="28"/>
    </row>
    <row r="78" spans="1:10" ht="15.6" x14ac:dyDescent="0.3">
      <c r="A78" s="19">
        <f>IF(F78&lt;&gt;"",1+MAX($A$6:A77),"")</f>
        <v>70</v>
      </c>
      <c r="B78" s="12"/>
      <c r="C78" s="33" t="s">
        <v>190</v>
      </c>
      <c r="D78" s="34">
        <v>745</v>
      </c>
      <c r="E78" s="13">
        <v>0.1</v>
      </c>
      <c r="F78" s="18">
        <f t="shared" si="2"/>
        <v>819.50000000000011</v>
      </c>
      <c r="G78" s="34" t="s">
        <v>188</v>
      </c>
      <c r="H78" s="14">
        <v>31.96</v>
      </c>
      <c r="I78" s="29">
        <f t="shared" si="3"/>
        <v>26191.220000000005</v>
      </c>
      <c r="J78" s="28"/>
    </row>
    <row r="79" spans="1:10" ht="15.6" x14ac:dyDescent="0.3">
      <c r="A79" s="19">
        <f>IF(F79&lt;&gt;"",1+MAX($A$6:A78),"")</f>
        <v>71</v>
      </c>
      <c r="B79" s="12"/>
      <c r="C79" s="33" t="s">
        <v>191</v>
      </c>
      <c r="D79" s="34">
        <v>12</v>
      </c>
      <c r="E79" s="13">
        <v>0</v>
      </c>
      <c r="F79" s="18">
        <f t="shared" si="2"/>
        <v>12</v>
      </c>
      <c r="G79" s="34" t="s">
        <v>158</v>
      </c>
      <c r="H79" s="14">
        <v>339</v>
      </c>
      <c r="I79" s="29">
        <f t="shared" si="3"/>
        <v>4068</v>
      </c>
      <c r="J79" s="28"/>
    </row>
    <row r="80" spans="1:10" ht="15.6" x14ac:dyDescent="0.3">
      <c r="A80" s="19">
        <f>IF(F80&lt;&gt;"",1+MAX($A$6:A79),"")</f>
        <v>72</v>
      </c>
      <c r="B80" s="12"/>
      <c r="C80" s="33" t="s">
        <v>192</v>
      </c>
      <c r="D80" s="34">
        <v>6</v>
      </c>
      <c r="E80" s="13">
        <v>0</v>
      </c>
      <c r="F80" s="18">
        <f t="shared" si="2"/>
        <v>6</v>
      </c>
      <c r="G80" s="34" t="s">
        <v>158</v>
      </c>
      <c r="H80" s="14">
        <v>174.9</v>
      </c>
      <c r="I80" s="29">
        <f t="shared" si="3"/>
        <v>1049.4000000000001</v>
      </c>
      <c r="J80" s="28"/>
    </row>
    <row r="81" spans="1:10" ht="15.6" x14ac:dyDescent="0.3">
      <c r="A81" s="19">
        <f>IF(F81&lt;&gt;"",1+MAX($A$6:A80),"")</f>
        <v>73</v>
      </c>
      <c r="B81" s="12"/>
      <c r="C81" s="33" t="s">
        <v>193</v>
      </c>
      <c r="D81" s="34">
        <v>8</v>
      </c>
      <c r="E81" s="13">
        <v>0</v>
      </c>
      <c r="F81" s="18">
        <f t="shared" si="2"/>
        <v>8</v>
      </c>
      <c r="G81" s="34" t="s">
        <v>158</v>
      </c>
      <c r="H81" s="14">
        <v>176.9</v>
      </c>
      <c r="I81" s="29">
        <f t="shared" si="3"/>
        <v>1415.2</v>
      </c>
      <c r="J81" s="28"/>
    </row>
    <row r="82" spans="1:10" ht="15.6" x14ac:dyDescent="0.3">
      <c r="A82" s="19">
        <f>IF(F82&lt;&gt;"",1+MAX($A$6:A81),"")</f>
        <v>74</v>
      </c>
      <c r="B82" s="12"/>
      <c r="C82" s="33" t="s">
        <v>194</v>
      </c>
      <c r="D82" s="34">
        <v>16</v>
      </c>
      <c r="E82" s="13">
        <v>0</v>
      </c>
      <c r="F82" s="18">
        <f t="shared" si="2"/>
        <v>16</v>
      </c>
      <c r="G82" s="34" t="s">
        <v>158</v>
      </c>
      <c r="H82" s="14">
        <v>114.7</v>
      </c>
      <c r="I82" s="29">
        <f t="shared" si="3"/>
        <v>1835.2</v>
      </c>
      <c r="J82" s="28"/>
    </row>
    <row r="83" spans="1:10" ht="15.6" x14ac:dyDescent="0.3">
      <c r="A83" s="19">
        <f>IF(F83&lt;&gt;"",1+MAX($A$6:A82),"")</f>
        <v>75</v>
      </c>
      <c r="B83" s="12"/>
      <c r="C83" s="33" t="s">
        <v>195</v>
      </c>
      <c r="D83" s="34">
        <v>10</v>
      </c>
      <c r="E83" s="13">
        <v>0</v>
      </c>
      <c r="F83" s="18">
        <f t="shared" si="2"/>
        <v>10</v>
      </c>
      <c r="G83" s="34" t="s">
        <v>158</v>
      </c>
      <c r="H83" s="14">
        <v>176.9</v>
      </c>
      <c r="I83" s="29">
        <f t="shared" si="3"/>
        <v>1769</v>
      </c>
      <c r="J83" s="28"/>
    </row>
    <row r="84" spans="1:10" ht="15.6" x14ac:dyDescent="0.3">
      <c r="A84" s="19">
        <f>IF(F84&lt;&gt;"",1+MAX($A$6:A83),"")</f>
        <v>76</v>
      </c>
      <c r="B84" s="12"/>
      <c r="C84" s="33" t="s">
        <v>196</v>
      </c>
      <c r="D84" s="34">
        <v>12</v>
      </c>
      <c r="E84" s="13">
        <v>0</v>
      </c>
      <c r="F84" s="18">
        <f t="shared" si="2"/>
        <v>12</v>
      </c>
      <c r="G84" s="34" t="s">
        <v>158</v>
      </c>
      <c r="H84" s="14">
        <v>71.3</v>
      </c>
      <c r="I84" s="29">
        <f t="shared" si="3"/>
        <v>855.59999999999991</v>
      </c>
      <c r="J84" s="28"/>
    </row>
    <row r="85" spans="1:10" ht="15.6" x14ac:dyDescent="0.3">
      <c r="A85" s="19">
        <f>IF(F85&lt;&gt;"",1+MAX($A$6:A84),"")</f>
        <v>77</v>
      </c>
      <c r="B85" s="12"/>
      <c r="C85" s="33" t="s">
        <v>197</v>
      </c>
      <c r="D85" s="34">
        <v>4</v>
      </c>
      <c r="E85" s="13">
        <v>0</v>
      </c>
      <c r="F85" s="18">
        <f t="shared" si="2"/>
        <v>4</v>
      </c>
      <c r="G85" s="34" t="s">
        <v>158</v>
      </c>
      <c r="H85" s="14">
        <v>235.1</v>
      </c>
      <c r="I85" s="29">
        <f t="shared" si="3"/>
        <v>940.4</v>
      </c>
      <c r="J85" s="28"/>
    </row>
    <row r="86" spans="1:10" ht="15.6" x14ac:dyDescent="0.3">
      <c r="A86" s="19">
        <f>IF(F86&lt;&gt;"",1+MAX($A$6:A85),"")</f>
        <v>78</v>
      </c>
      <c r="B86" s="12"/>
      <c r="C86" s="33" t="s">
        <v>198</v>
      </c>
      <c r="D86" s="34">
        <v>4</v>
      </c>
      <c r="E86" s="13">
        <v>0</v>
      </c>
      <c r="F86" s="18">
        <f t="shared" si="2"/>
        <v>4</v>
      </c>
      <c r="G86" s="34" t="s">
        <v>158</v>
      </c>
      <c r="H86" s="14">
        <v>132.69999999999999</v>
      </c>
      <c r="I86" s="29">
        <f t="shared" si="3"/>
        <v>530.79999999999995</v>
      </c>
      <c r="J86" s="28"/>
    </row>
    <row r="87" spans="1:10" ht="15.6" x14ac:dyDescent="0.3">
      <c r="A87" s="19">
        <f>IF(F87&lt;&gt;"",1+MAX($A$6:A86),"")</f>
        <v>79</v>
      </c>
      <c r="B87" s="12"/>
      <c r="C87" s="33" t="s">
        <v>199</v>
      </c>
      <c r="D87" s="34">
        <v>4</v>
      </c>
      <c r="E87" s="13">
        <v>0</v>
      </c>
      <c r="F87" s="18">
        <f t="shared" si="2"/>
        <v>4</v>
      </c>
      <c r="G87" s="34" t="s">
        <v>158</v>
      </c>
      <c r="H87" s="14">
        <v>132.69999999999999</v>
      </c>
      <c r="I87" s="29">
        <f t="shared" si="3"/>
        <v>530.79999999999995</v>
      </c>
      <c r="J87" s="28"/>
    </row>
    <row r="88" spans="1:10" ht="15.6" x14ac:dyDescent="0.3">
      <c r="A88" s="19">
        <f>IF(F88&lt;&gt;"",1+MAX($A$6:A87),"")</f>
        <v>80</v>
      </c>
      <c r="B88" s="12"/>
      <c r="C88" s="33" t="s">
        <v>200</v>
      </c>
      <c r="D88" s="34">
        <v>4</v>
      </c>
      <c r="E88" s="13">
        <v>0</v>
      </c>
      <c r="F88" s="18">
        <f t="shared" si="2"/>
        <v>4</v>
      </c>
      <c r="G88" s="34" t="s">
        <v>158</v>
      </c>
      <c r="H88" s="14">
        <v>139.69999999999999</v>
      </c>
      <c r="I88" s="29">
        <f t="shared" si="3"/>
        <v>558.79999999999995</v>
      </c>
      <c r="J88" s="28"/>
    </row>
    <row r="89" spans="1:10" ht="15.6" x14ac:dyDescent="0.3">
      <c r="A89" s="19">
        <f>IF(F89&lt;&gt;"",1+MAX($A$6:A88),"")</f>
        <v>81</v>
      </c>
      <c r="B89" s="12"/>
      <c r="C89" s="33" t="s">
        <v>201</v>
      </c>
      <c r="D89" s="34">
        <v>16</v>
      </c>
      <c r="E89" s="13">
        <v>0</v>
      </c>
      <c r="F89" s="18">
        <f t="shared" si="2"/>
        <v>16</v>
      </c>
      <c r="G89" s="34" t="s">
        <v>158</v>
      </c>
      <c r="H89" s="14">
        <v>230.4</v>
      </c>
      <c r="I89" s="29">
        <f t="shared" si="3"/>
        <v>3686.4</v>
      </c>
      <c r="J89" s="28"/>
    </row>
    <row r="90" spans="1:10" ht="15.6" x14ac:dyDescent="0.3">
      <c r="A90" s="19">
        <f>IF(F90&lt;&gt;"",1+MAX($A$6:A89),"")</f>
        <v>82</v>
      </c>
      <c r="B90" s="12"/>
      <c r="C90" s="33" t="s">
        <v>202</v>
      </c>
      <c r="D90" s="34">
        <v>4</v>
      </c>
      <c r="E90" s="13">
        <v>0</v>
      </c>
      <c r="F90" s="18">
        <f t="shared" si="2"/>
        <v>4</v>
      </c>
      <c r="G90" s="34" t="s">
        <v>158</v>
      </c>
      <c r="H90" s="14">
        <v>152.80000000000001</v>
      </c>
      <c r="I90" s="29">
        <f t="shared" si="3"/>
        <v>611.20000000000005</v>
      </c>
      <c r="J90" s="28"/>
    </row>
    <row r="91" spans="1:10" ht="15.6" x14ac:dyDescent="0.3">
      <c r="A91" s="19">
        <f>IF(F91&lt;&gt;"",1+MAX($A$6:A90),"")</f>
        <v>83</v>
      </c>
      <c r="B91" s="12"/>
      <c r="C91" s="33" t="s">
        <v>203</v>
      </c>
      <c r="D91" s="34">
        <v>2</v>
      </c>
      <c r="E91" s="13">
        <v>0</v>
      </c>
      <c r="F91" s="18">
        <f t="shared" si="2"/>
        <v>2</v>
      </c>
      <c r="G91" s="34" t="s">
        <v>158</v>
      </c>
      <c r="H91" s="14">
        <v>152.80000000000001</v>
      </c>
      <c r="I91" s="29">
        <f t="shared" si="3"/>
        <v>305.60000000000002</v>
      </c>
      <c r="J91" s="28"/>
    </row>
    <row r="92" spans="1:10" ht="15.6" x14ac:dyDescent="0.3">
      <c r="A92" s="19">
        <f>IF(F92&lt;&gt;"",1+MAX($A$6:A91),"")</f>
        <v>84</v>
      </c>
      <c r="B92" s="12"/>
      <c r="C92" s="33" t="s">
        <v>204</v>
      </c>
      <c r="D92" s="34">
        <v>8</v>
      </c>
      <c r="E92" s="13">
        <v>0</v>
      </c>
      <c r="F92" s="18">
        <f t="shared" si="2"/>
        <v>8</v>
      </c>
      <c r="G92" s="34" t="s">
        <v>158</v>
      </c>
      <c r="H92" s="14">
        <v>87.9</v>
      </c>
      <c r="I92" s="29">
        <f t="shared" si="3"/>
        <v>703.2</v>
      </c>
      <c r="J92" s="28"/>
    </row>
    <row r="93" spans="1:10" ht="15.6" x14ac:dyDescent="0.3">
      <c r="A93" s="19">
        <f>IF(F93&lt;&gt;"",1+MAX($A$6:A92),"")</f>
        <v>85</v>
      </c>
      <c r="B93" s="12"/>
      <c r="C93" s="33" t="s">
        <v>205</v>
      </c>
      <c r="D93" s="34">
        <v>4</v>
      </c>
      <c r="E93" s="13">
        <v>0</v>
      </c>
      <c r="F93" s="18">
        <f t="shared" si="2"/>
        <v>4</v>
      </c>
      <c r="G93" s="34" t="s">
        <v>158</v>
      </c>
      <c r="H93" s="14">
        <v>589.9</v>
      </c>
      <c r="I93" s="29">
        <f t="shared" si="3"/>
        <v>2359.6</v>
      </c>
      <c r="J93" s="28"/>
    </row>
    <row r="94" spans="1:10" ht="15.6" x14ac:dyDescent="0.3">
      <c r="A94" s="19">
        <f>IF(F94&lt;&gt;"",1+MAX($A$6:A93),"")</f>
        <v>86</v>
      </c>
      <c r="B94" s="12"/>
      <c r="C94" s="33" t="s">
        <v>206</v>
      </c>
      <c r="D94" s="34">
        <v>8</v>
      </c>
      <c r="E94" s="13">
        <v>0</v>
      </c>
      <c r="F94" s="18">
        <f t="shared" si="2"/>
        <v>8</v>
      </c>
      <c r="G94" s="34" t="s">
        <v>158</v>
      </c>
      <c r="H94" s="14">
        <v>569.9</v>
      </c>
      <c r="I94" s="29">
        <f t="shared" si="3"/>
        <v>4559.2</v>
      </c>
      <c r="J94" s="28"/>
    </row>
    <row r="95" spans="1:10" ht="15.6" x14ac:dyDescent="0.3">
      <c r="A95" s="19">
        <f>IF(F95&lt;&gt;"",1+MAX($A$6:A94),"")</f>
        <v>87</v>
      </c>
      <c r="B95" s="12"/>
      <c r="C95" s="33" t="s">
        <v>207</v>
      </c>
      <c r="D95" s="34">
        <v>8</v>
      </c>
      <c r="E95" s="13">
        <v>0</v>
      </c>
      <c r="F95" s="18">
        <f t="shared" si="2"/>
        <v>8</v>
      </c>
      <c r="G95" s="34" t="s">
        <v>158</v>
      </c>
      <c r="H95" s="14">
        <v>353.9</v>
      </c>
      <c r="I95" s="29">
        <f t="shared" si="3"/>
        <v>2831.2</v>
      </c>
      <c r="J95" s="28"/>
    </row>
    <row r="96" spans="1:10" ht="15.6" x14ac:dyDescent="0.3">
      <c r="A96" s="19">
        <f>IF(F96&lt;&gt;"",1+MAX($A$6:A95),"")</f>
        <v>88</v>
      </c>
      <c r="B96" s="12"/>
      <c r="C96" s="33" t="s">
        <v>208</v>
      </c>
      <c r="D96" s="34">
        <v>6</v>
      </c>
      <c r="E96" s="13">
        <v>0</v>
      </c>
      <c r="F96" s="18">
        <f t="shared" si="2"/>
        <v>6</v>
      </c>
      <c r="G96" s="34" t="s">
        <v>158</v>
      </c>
      <c r="H96" s="14">
        <v>885</v>
      </c>
      <c r="I96" s="29">
        <f t="shared" si="3"/>
        <v>5310</v>
      </c>
      <c r="J96" s="28"/>
    </row>
    <row r="97" spans="1:10" ht="15.6" x14ac:dyDescent="0.3">
      <c r="A97" s="19">
        <f>IF(F97&lt;&gt;"",1+MAX($A$6:A96),"")</f>
        <v>89</v>
      </c>
      <c r="B97" s="12"/>
      <c r="C97" s="33" t="s">
        <v>209</v>
      </c>
      <c r="D97" s="34">
        <v>8</v>
      </c>
      <c r="E97" s="13">
        <v>0</v>
      </c>
      <c r="F97" s="18">
        <f t="shared" si="2"/>
        <v>8</v>
      </c>
      <c r="G97" s="34" t="s">
        <v>158</v>
      </c>
      <c r="H97" s="14">
        <v>399</v>
      </c>
      <c r="I97" s="29">
        <f t="shared" si="3"/>
        <v>3192</v>
      </c>
      <c r="J97" s="28"/>
    </row>
    <row r="98" spans="1:10" ht="15.6" x14ac:dyDescent="0.3">
      <c r="A98" s="19">
        <f>IF(F98&lt;&gt;"",1+MAX($A$6:A97),"")</f>
        <v>90</v>
      </c>
      <c r="B98" s="12"/>
      <c r="C98" s="33" t="s">
        <v>210</v>
      </c>
      <c r="D98" s="34">
        <v>2</v>
      </c>
      <c r="E98" s="13">
        <v>0</v>
      </c>
      <c r="F98" s="18">
        <f t="shared" si="2"/>
        <v>2</v>
      </c>
      <c r="G98" s="34" t="s">
        <v>158</v>
      </c>
      <c r="H98" s="14">
        <v>885</v>
      </c>
      <c r="I98" s="29">
        <f t="shared" si="3"/>
        <v>1770</v>
      </c>
      <c r="J98" s="28"/>
    </row>
    <row r="99" spans="1:10" ht="15.6" x14ac:dyDescent="0.3">
      <c r="A99" s="19">
        <f>IF(F99&lt;&gt;"",1+MAX($A$6:A98),"")</f>
        <v>91</v>
      </c>
      <c r="B99" s="12"/>
      <c r="C99" s="33" t="s">
        <v>211</v>
      </c>
      <c r="D99" s="34">
        <v>2</v>
      </c>
      <c r="E99" s="13">
        <v>0</v>
      </c>
      <c r="F99" s="18">
        <f t="shared" si="2"/>
        <v>2</v>
      </c>
      <c r="G99" s="34" t="s">
        <v>158</v>
      </c>
      <c r="H99" s="14">
        <v>399</v>
      </c>
      <c r="I99" s="29">
        <f t="shared" si="3"/>
        <v>798</v>
      </c>
      <c r="J99" s="28"/>
    </row>
    <row r="100" spans="1:10" ht="15.6" x14ac:dyDescent="0.3">
      <c r="A100" s="19">
        <f>IF(F100&lt;&gt;"",1+MAX($A$6:A99),"")</f>
        <v>92</v>
      </c>
      <c r="B100" s="12"/>
      <c r="C100" s="33" t="s">
        <v>212</v>
      </c>
      <c r="D100" s="34">
        <v>6</v>
      </c>
      <c r="E100" s="13">
        <v>0</v>
      </c>
      <c r="F100" s="18">
        <f t="shared" si="2"/>
        <v>6</v>
      </c>
      <c r="G100" s="34" t="s">
        <v>158</v>
      </c>
      <c r="H100" s="14">
        <v>224.5</v>
      </c>
      <c r="I100" s="29">
        <f t="shared" si="3"/>
        <v>1347</v>
      </c>
      <c r="J100" s="28"/>
    </row>
    <row r="101" spans="1:10" ht="15.6" x14ac:dyDescent="0.3">
      <c r="A101" s="19">
        <f>IF(F101&lt;&gt;"",1+MAX($A$6:A100),"")</f>
        <v>93</v>
      </c>
      <c r="B101" s="12"/>
      <c r="C101" s="33" t="s">
        <v>213</v>
      </c>
      <c r="D101" s="34" t="s">
        <v>214</v>
      </c>
      <c r="E101" s="13">
        <v>0.1</v>
      </c>
      <c r="F101" s="18">
        <f t="shared" si="2"/>
        <v>4906</v>
      </c>
      <c r="G101" s="34" t="s">
        <v>215</v>
      </c>
      <c r="H101" s="14">
        <v>20.2</v>
      </c>
      <c r="I101" s="29">
        <f t="shared" si="3"/>
        <v>99101.2</v>
      </c>
      <c r="J101" s="28"/>
    </row>
    <row r="102" spans="1:10" ht="15.6" x14ac:dyDescent="0.3">
      <c r="A102" s="19" t="str">
        <f>IF(F102&lt;&gt;"",1+MAX($A$6:A101),"")</f>
        <v/>
      </c>
      <c r="B102" s="12"/>
      <c r="C102" s="17"/>
      <c r="D102" s="32"/>
      <c r="E102" s="13"/>
      <c r="F102" s="18"/>
      <c r="G102" s="32"/>
      <c r="H102" s="14"/>
      <c r="I102" s="29"/>
      <c r="J102" s="16"/>
    </row>
    <row r="103" spans="1:10" ht="15.6" x14ac:dyDescent="0.3">
      <c r="A103" s="19" t="str">
        <f>IF(F103&lt;&gt;"",1+MAX($A$6:A102),"")</f>
        <v/>
      </c>
      <c r="B103" s="12"/>
      <c r="C103" s="38" t="s">
        <v>51</v>
      </c>
      <c r="D103" s="32"/>
      <c r="E103" s="13"/>
      <c r="F103" s="18"/>
      <c r="G103" s="32"/>
      <c r="H103" s="14"/>
      <c r="I103" s="29"/>
      <c r="J103" s="16"/>
    </row>
    <row r="104" spans="1:10" ht="15.6" x14ac:dyDescent="0.3">
      <c r="A104" s="19">
        <f>IF(F104&lt;&gt;"",1+MAX($A$6:A103),"")</f>
        <v>94</v>
      </c>
      <c r="B104" s="12"/>
      <c r="C104" s="17" t="s">
        <v>52</v>
      </c>
      <c r="D104" s="32">
        <v>1</v>
      </c>
      <c r="E104" s="13">
        <v>0</v>
      </c>
      <c r="F104" s="18">
        <f t="shared" si="2"/>
        <v>1</v>
      </c>
      <c r="G104" s="32" t="s">
        <v>13</v>
      </c>
      <c r="H104" s="14">
        <v>800</v>
      </c>
      <c r="I104" s="29">
        <f t="shared" si="3"/>
        <v>800</v>
      </c>
      <c r="J104" s="16"/>
    </row>
    <row r="105" spans="1:10" ht="15.6" x14ac:dyDescent="0.3">
      <c r="A105" s="19">
        <f>IF(F105&lt;&gt;"",1+MAX($A$6:A104),"")</f>
        <v>95</v>
      </c>
      <c r="B105" s="12"/>
      <c r="C105" s="17" t="s">
        <v>53</v>
      </c>
      <c r="D105" s="32">
        <v>1</v>
      </c>
      <c r="E105" s="13">
        <v>0</v>
      </c>
      <c r="F105" s="18">
        <f t="shared" si="2"/>
        <v>1</v>
      </c>
      <c r="G105" s="32" t="s">
        <v>13</v>
      </c>
      <c r="H105" s="14">
        <v>3500</v>
      </c>
      <c r="I105" s="29">
        <f t="shared" si="3"/>
        <v>3500</v>
      </c>
      <c r="J105" s="16"/>
    </row>
    <row r="106" spans="1:10" ht="15.6" x14ac:dyDescent="0.3">
      <c r="A106" s="19" t="str">
        <f>IF(F106&lt;&gt;"",1+MAX($A$6:A105),"")</f>
        <v/>
      </c>
      <c r="B106" s="12"/>
      <c r="C106" s="17"/>
      <c r="D106" s="32"/>
      <c r="E106" s="13"/>
      <c r="F106" s="18"/>
      <c r="G106" s="32"/>
      <c r="H106" s="14"/>
      <c r="I106" s="29"/>
      <c r="J106" s="16"/>
    </row>
    <row r="107" spans="1:10" ht="15.6" x14ac:dyDescent="0.3">
      <c r="A107" s="19" t="str">
        <f>IF(F107&lt;&gt;"",1+MAX($A$6:A106),"")</f>
        <v/>
      </c>
      <c r="B107" s="12"/>
      <c r="C107" s="38" t="s">
        <v>44</v>
      </c>
      <c r="D107" s="32"/>
      <c r="E107" s="13"/>
      <c r="F107" s="18"/>
      <c r="G107" s="32"/>
      <c r="H107" s="14"/>
      <c r="I107" s="29"/>
      <c r="J107" s="16"/>
    </row>
    <row r="108" spans="1:10" ht="15.6" x14ac:dyDescent="0.3">
      <c r="A108" s="19">
        <f>IF(F108&lt;&gt;"",1+MAX($A$6:A107),"")</f>
        <v>96</v>
      </c>
      <c r="B108" s="12"/>
      <c r="C108" s="17" t="s">
        <v>45</v>
      </c>
      <c r="D108" s="32">
        <v>4</v>
      </c>
      <c r="E108" s="13">
        <v>0</v>
      </c>
      <c r="F108" s="18">
        <f t="shared" si="2"/>
        <v>4</v>
      </c>
      <c r="G108" s="32" t="s">
        <v>13</v>
      </c>
      <c r="H108" s="14">
        <v>2300</v>
      </c>
      <c r="I108" s="29">
        <f t="shared" si="3"/>
        <v>9200</v>
      </c>
      <c r="J108" s="16"/>
    </row>
    <row r="109" spans="1:10" ht="28.8" x14ac:dyDescent="0.3">
      <c r="A109" s="19">
        <f>IF(F109&lt;&gt;"",1+MAX($A$6:A108),"")</f>
        <v>97</v>
      </c>
      <c r="B109" s="12"/>
      <c r="C109" s="17" t="s">
        <v>46</v>
      </c>
      <c r="D109" s="32">
        <v>1</v>
      </c>
      <c r="E109" s="13">
        <v>0</v>
      </c>
      <c r="F109" s="18">
        <f t="shared" si="2"/>
        <v>1</v>
      </c>
      <c r="G109" s="32" t="s">
        <v>13</v>
      </c>
      <c r="H109" s="14">
        <v>2500</v>
      </c>
      <c r="I109" s="29">
        <f t="shared" si="3"/>
        <v>2500</v>
      </c>
      <c r="J109" s="16"/>
    </row>
    <row r="110" spans="1:10" ht="28.8" x14ac:dyDescent="0.3">
      <c r="A110" s="19">
        <f>IF(F110&lt;&gt;"",1+MAX($A$6:A109),"")</f>
        <v>98</v>
      </c>
      <c r="B110" s="12"/>
      <c r="C110" s="17" t="s">
        <v>47</v>
      </c>
      <c r="D110" s="32">
        <v>1</v>
      </c>
      <c r="E110" s="13">
        <v>0</v>
      </c>
      <c r="F110" s="18">
        <f t="shared" si="2"/>
        <v>1</v>
      </c>
      <c r="G110" s="32" t="s">
        <v>13</v>
      </c>
      <c r="H110" s="14">
        <v>2400</v>
      </c>
      <c r="I110" s="29">
        <f t="shared" si="3"/>
        <v>2400</v>
      </c>
      <c r="J110" s="16"/>
    </row>
    <row r="111" spans="1:10" ht="15.6" x14ac:dyDescent="0.3">
      <c r="A111" s="19">
        <f>IF(F111&lt;&gt;"",1+MAX($A$6:A110),"")</f>
        <v>99</v>
      </c>
      <c r="B111" s="12"/>
      <c r="C111" s="17" t="s">
        <v>48</v>
      </c>
      <c r="D111" s="32">
        <v>4</v>
      </c>
      <c r="E111" s="13">
        <v>0</v>
      </c>
      <c r="F111" s="18">
        <f t="shared" si="2"/>
        <v>4</v>
      </c>
      <c r="G111" s="32" t="s">
        <v>13</v>
      </c>
      <c r="H111" s="14">
        <v>2550</v>
      </c>
      <c r="I111" s="29">
        <f t="shared" si="3"/>
        <v>10200</v>
      </c>
      <c r="J111" s="16"/>
    </row>
    <row r="112" spans="1:10" ht="15.6" x14ac:dyDescent="0.3">
      <c r="A112" s="19">
        <f>IF(F112&lt;&gt;"",1+MAX($A$6:A111),"")</f>
        <v>100</v>
      </c>
      <c r="B112" s="12"/>
      <c r="C112" s="17" t="s">
        <v>49</v>
      </c>
      <c r="D112" s="32">
        <v>1</v>
      </c>
      <c r="E112" s="13">
        <v>0</v>
      </c>
      <c r="F112" s="18">
        <f t="shared" si="2"/>
        <v>1</v>
      </c>
      <c r="G112" s="32" t="s">
        <v>13</v>
      </c>
      <c r="H112" s="14">
        <v>3350</v>
      </c>
      <c r="I112" s="29">
        <f t="shared" si="3"/>
        <v>3350</v>
      </c>
      <c r="J112" s="16"/>
    </row>
    <row r="113" spans="1:10" ht="15.6" x14ac:dyDescent="0.3">
      <c r="A113" s="19">
        <f>IF(F113&lt;&gt;"",1+MAX($A$6:A112),"")</f>
        <v>101</v>
      </c>
      <c r="B113" s="12"/>
      <c r="C113" s="17" t="s">
        <v>50</v>
      </c>
      <c r="D113" s="32">
        <v>1</v>
      </c>
      <c r="E113" s="13">
        <v>0</v>
      </c>
      <c r="F113" s="18">
        <f t="shared" si="2"/>
        <v>1</v>
      </c>
      <c r="G113" s="32" t="s">
        <v>13</v>
      </c>
      <c r="H113" s="14">
        <v>2950</v>
      </c>
      <c r="I113" s="29">
        <f t="shared" si="3"/>
        <v>2950</v>
      </c>
      <c r="J113" s="16"/>
    </row>
    <row r="114" spans="1:10" ht="15.6" x14ac:dyDescent="0.3">
      <c r="A114" s="19">
        <f>IF(F114&lt;&gt;"",1+MAX($A$6:A113),"")</f>
        <v>102</v>
      </c>
      <c r="B114" s="12"/>
      <c r="C114" s="17" t="s">
        <v>157</v>
      </c>
      <c r="D114" s="34">
        <v>1</v>
      </c>
      <c r="E114" s="13">
        <v>0</v>
      </c>
      <c r="F114" s="18">
        <f t="shared" si="2"/>
        <v>1</v>
      </c>
      <c r="G114" s="34" t="s">
        <v>158</v>
      </c>
      <c r="H114" s="14">
        <v>65000</v>
      </c>
      <c r="I114" s="29">
        <f t="shared" si="3"/>
        <v>65000</v>
      </c>
      <c r="J114" s="28"/>
    </row>
    <row r="115" spans="1:10" ht="15.6" x14ac:dyDescent="0.3">
      <c r="A115" s="19">
        <f>IF(F115&lt;&gt;"",1+MAX($A$6:A114),"")</f>
        <v>103</v>
      </c>
      <c r="B115" s="12"/>
      <c r="C115" s="17" t="s">
        <v>159</v>
      </c>
      <c r="D115" s="34">
        <v>1</v>
      </c>
      <c r="E115" s="13">
        <v>0</v>
      </c>
      <c r="F115" s="18">
        <f t="shared" si="2"/>
        <v>1</v>
      </c>
      <c r="G115" s="34" t="s">
        <v>158</v>
      </c>
      <c r="H115" s="14">
        <v>65000</v>
      </c>
      <c r="I115" s="29">
        <f t="shared" si="3"/>
        <v>65000</v>
      </c>
      <c r="J115" s="28"/>
    </row>
    <row r="116" spans="1:10" ht="15.6" x14ac:dyDescent="0.3">
      <c r="A116" s="19">
        <f>IF(F116&lt;&gt;"",1+MAX($A$6:A115),"")</f>
        <v>104</v>
      </c>
      <c r="B116" s="12"/>
      <c r="C116" s="17" t="s">
        <v>160</v>
      </c>
      <c r="D116" s="34">
        <v>1</v>
      </c>
      <c r="E116" s="13">
        <v>0</v>
      </c>
      <c r="F116" s="18">
        <f t="shared" si="2"/>
        <v>1</v>
      </c>
      <c r="G116" s="34" t="s">
        <v>158</v>
      </c>
      <c r="H116" s="14">
        <v>65000</v>
      </c>
      <c r="I116" s="29">
        <f t="shared" si="3"/>
        <v>65000</v>
      </c>
      <c r="J116" s="28"/>
    </row>
    <row r="117" spans="1:10" ht="15.6" x14ac:dyDescent="0.3">
      <c r="A117" s="19">
        <f>IF(F117&lt;&gt;"",1+MAX($A$6:A116),"")</f>
        <v>105</v>
      </c>
      <c r="B117" s="12"/>
      <c r="C117" s="17" t="s">
        <v>161</v>
      </c>
      <c r="D117" s="34">
        <v>1</v>
      </c>
      <c r="E117" s="13">
        <v>0</v>
      </c>
      <c r="F117" s="18">
        <f t="shared" si="2"/>
        <v>1</v>
      </c>
      <c r="G117" s="34" t="s">
        <v>158</v>
      </c>
      <c r="H117" s="14">
        <v>65000</v>
      </c>
      <c r="I117" s="29">
        <f t="shared" si="3"/>
        <v>65000</v>
      </c>
      <c r="J117" s="28"/>
    </row>
    <row r="118" spans="1:10" ht="15.6" x14ac:dyDescent="0.3">
      <c r="A118" s="19">
        <f>IF(F118&lt;&gt;"",1+MAX($A$6:A117),"")</f>
        <v>106</v>
      </c>
      <c r="B118" s="12"/>
      <c r="C118" s="17" t="s">
        <v>162</v>
      </c>
      <c r="D118" s="34">
        <v>1</v>
      </c>
      <c r="E118" s="13">
        <v>0</v>
      </c>
      <c r="F118" s="18">
        <f t="shared" si="2"/>
        <v>1</v>
      </c>
      <c r="G118" s="34" t="s">
        <v>158</v>
      </c>
      <c r="H118" s="14">
        <v>10000</v>
      </c>
      <c r="I118" s="29">
        <f t="shared" si="3"/>
        <v>10000</v>
      </c>
      <c r="J118" s="28"/>
    </row>
    <row r="119" spans="1:10" ht="15.6" x14ac:dyDescent="0.3">
      <c r="A119" s="19">
        <f>IF(F119&lt;&gt;"",1+MAX($A$6:A118),"")</f>
        <v>107</v>
      </c>
      <c r="B119" s="12"/>
      <c r="C119" s="17" t="s">
        <v>163</v>
      </c>
      <c r="D119" s="34">
        <v>1</v>
      </c>
      <c r="E119" s="13">
        <v>0</v>
      </c>
      <c r="F119" s="18">
        <f t="shared" si="2"/>
        <v>1</v>
      </c>
      <c r="G119" s="34" t="s">
        <v>158</v>
      </c>
      <c r="H119" s="14">
        <v>6000</v>
      </c>
      <c r="I119" s="29">
        <f t="shared" si="3"/>
        <v>6000</v>
      </c>
      <c r="J119" s="28"/>
    </row>
    <row r="120" spans="1:10" ht="15.6" x14ac:dyDescent="0.3">
      <c r="A120" s="19">
        <f>IF(F120&lt;&gt;"",1+MAX($A$6:A119),"")</f>
        <v>108</v>
      </c>
      <c r="B120" s="12"/>
      <c r="C120" s="17" t="s">
        <v>164</v>
      </c>
      <c r="D120" s="34">
        <v>1</v>
      </c>
      <c r="E120" s="13">
        <v>0</v>
      </c>
      <c r="F120" s="18">
        <f t="shared" si="2"/>
        <v>1</v>
      </c>
      <c r="G120" s="34" t="s">
        <v>158</v>
      </c>
      <c r="H120" s="14">
        <v>10000</v>
      </c>
      <c r="I120" s="29">
        <f t="shared" si="3"/>
        <v>10000</v>
      </c>
      <c r="J120" s="28"/>
    </row>
    <row r="121" spans="1:10" ht="15.6" x14ac:dyDescent="0.3">
      <c r="A121" s="19">
        <f>IF(F121&lt;&gt;"",1+MAX($A$6:A120),"")</f>
        <v>109</v>
      </c>
      <c r="B121" s="12"/>
      <c r="C121" s="17" t="s">
        <v>165</v>
      </c>
      <c r="D121" s="34">
        <v>1</v>
      </c>
      <c r="E121" s="13">
        <v>0</v>
      </c>
      <c r="F121" s="18">
        <f t="shared" si="2"/>
        <v>1</v>
      </c>
      <c r="G121" s="34" t="s">
        <v>158</v>
      </c>
      <c r="H121" s="14">
        <v>6000</v>
      </c>
      <c r="I121" s="29">
        <f t="shared" si="3"/>
        <v>6000</v>
      </c>
      <c r="J121" s="28"/>
    </row>
    <row r="122" spans="1:10" ht="15.6" x14ac:dyDescent="0.3">
      <c r="A122" s="19">
        <f>IF(F122&lt;&gt;"",1+MAX($A$6:A121),"")</f>
        <v>110</v>
      </c>
      <c r="B122" s="12"/>
      <c r="C122" s="17" t="s">
        <v>166</v>
      </c>
      <c r="D122" s="34">
        <v>1</v>
      </c>
      <c r="E122" s="13">
        <v>0</v>
      </c>
      <c r="F122" s="18">
        <f t="shared" si="2"/>
        <v>1</v>
      </c>
      <c r="G122" s="34" t="s">
        <v>158</v>
      </c>
      <c r="H122" s="14">
        <v>15000</v>
      </c>
      <c r="I122" s="29">
        <f t="shared" si="3"/>
        <v>15000</v>
      </c>
      <c r="J122" s="28"/>
    </row>
    <row r="123" spans="1:10" ht="15.6" x14ac:dyDescent="0.3">
      <c r="A123" s="19">
        <f>IF(F123&lt;&gt;"",1+MAX($A$6:A122),"")</f>
        <v>111</v>
      </c>
      <c r="B123" s="12"/>
      <c r="C123" s="17" t="s">
        <v>167</v>
      </c>
      <c r="D123" s="34">
        <v>2</v>
      </c>
      <c r="E123" s="13">
        <v>0</v>
      </c>
      <c r="F123" s="18">
        <f t="shared" si="2"/>
        <v>2</v>
      </c>
      <c r="G123" s="34" t="s">
        <v>158</v>
      </c>
      <c r="H123" s="14">
        <v>22000</v>
      </c>
      <c r="I123" s="29">
        <f t="shared" si="3"/>
        <v>44000</v>
      </c>
      <c r="J123" s="28"/>
    </row>
    <row r="124" spans="1:10" ht="15" customHeight="1" x14ac:dyDescent="0.3">
      <c r="A124" s="19">
        <f>IF(F124&lt;&gt;"",1+MAX($A$6:A123),"")</f>
        <v>112</v>
      </c>
      <c r="B124" s="12"/>
      <c r="C124" s="17" t="s">
        <v>168</v>
      </c>
      <c r="D124" s="34">
        <v>1</v>
      </c>
      <c r="E124" s="13">
        <v>0</v>
      </c>
      <c r="F124" s="18">
        <f t="shared" si="2"/>
        <v>1</v>
      </c>
      <c r="G124" s="34" t="s">
        <v>158</v>
      </c>
      <c r="H124" s="14">
        <v>20000</v>
      </c>
      <c r="I124" s="29">
        <f t="shared" si="3"/>
        <v>20000</v>
      </c>
      <c r="J124" s="28"/>
    </row>
    <row r="125" spans="1:10" ht="15.6" x14ac:dyDescent="0.3">
      <c r="A125" s="19">
        <f>IF(F125&lt;&gt;"",1+MAX($A$6:A124),"")</f>
        <v>113</v>
      </c>
      <c r="B125" s="12"/>
      <c r="C125" s="17" t="s">
        <v>169</v>
      </c>
      <c r="D125" s="34">
        <v>1</v>
      </c>
      <c r="E125" s="13">
        <v>0</v>
      </c>
      <c r="F125" s="18">
        <f t="shared" ref="F125" si="4">D125*(1+E125)</f>
        <v>1</v>
      </c>
      <c r="G125" s="34" t="s">
        <v>158</v>
      </c>
      <c r="H125" s="14">
        <v>36000</v>
      </c>
      <c r="I125" s="29">
        <f t="shared" si="3"/>
        <v>36000</v>
      </c>
      <c r="J125" s="28"/>
    </row>
    <row r="126" spans="1:10" ht="15.6" x14ac:dyDescent="0.3">
      <c r="A126" s="19" t="str">
        <f>IF(F126&lt;&gt;"",1+MAX($A$6:A125),"")</f>
        <v/>
      </c>
      <c r="B126" s="12"/>
      <c r="C126" s="33"/>
      <c r="D126" s="34"/>
      <c r="E126" s="12"/>
      <c r="F126" s="12"/>
      <c r="G126" s="33"/>
      <c r="H126" s="14"/>
      <c r="I126" s="29"/>
      <c r="J126" s="16"/>
    </row>
    <row r="127" spans="1:10" ht="15.6" x14ac:dyDescent="0.3">
      <c r="A127" s="19" t="str">
        <f>IF(F127&lt;&gt;"",1+MAX($A$6:A126),"")</f>
        <v/>
      </c>
      <c r="B127" s="12"/>
      <c r="C127" s="37" t="s">
        <v>170</v>
      </c>
      <c r="D127" s="34"/>
      <c r="E127" s="12"/>
      <c r="F127" s="12"/>
      <c r="G127" s="33"/>
      <c r="H127" s="14"/>
      <c r="I127" s="29"/>
      <c r="J127" s="16"/>
    </row>
    <row r="128" spans="1:10" ht="15.6" x14ac:dyDescent="0.3">
      <c r="A128" s="19">
        <f>IF(F128&lt;&gt;"",1+MAX($A$6:A127),"")</f>
        <v>114</v>
      </c>
      <c r="B128" s="12"/>
      <c r="C128" s="33" t="s">
        <v>171</v>
      </c>
      <c r="D128" s="34">
        <v>2</v>
      </c>
      <c r="E128" s="35">
        <v>0</v>
      </c>
      <c r="F128" s="18">
        <f t="shared" ref="F128:F136" si="5">D128*(1+E128)</f>
        <v>2</v>
      </c>
      <c r="G128" s="34" t="s">
        <v>158</v>
      </c>
      <c r="H128" s="31">
        <v>7500</v>
      </c>
      <c r="I128" s="29">
        <f t="shared" si="3"/>
        <v>15000</v>
      </c>
      <c r="J128" s="28"/>
    </row>
    <row r="129" spans="1:10" ht="15.6" x14ac:dyDescent="0.3">
      <c r="A129" s="19">
        <f>IF(F129&lt;&gt;"",1+MAX($A$6:A128),"")</f>
        <v>115</v>
      </c>
      <c r="B129" s="12"/>
      <c r="C129" s="33" t="s">
        <v>172</v>
      </c>
      <c r="D129" s="34">
        <v>2</v>
      </c>
      <c r="E129" s="35">
        <v>0</v>
      </c>
      <c r="F129" s="18">
        <f t="shared" si="5"/>
        <v>2</v>
      </c>
      <c r="G129" s="34" t="s">
        <v>158</v>
      </c>
      <c r="H129" s="31">
        <v>7500</v>
      </c>
      <c r="I129" s="29">
        <f t="shared" si="3"/>
        <v>15000</v>
      </c>
      <c r="J129" s="28"/>
    </row>
    <row r="130" spans="1:10" ht="15.6" x14ac:dyDescent="0.3">
      <c r="A130" s="19">
        <f>IF(F130&lt;&gt;"",1+MAX($A$6:A129),"")</f>
        <v>116</v>
      </c>
      <c r="B130" s="12"/>
      <c r="C130" s="33" t="s">
        <v>173</v>
      </c>
      <c r="D130" s="34">
        <v>2</v>
      </c>
      <c r="E130" s="35">
        <v>0</v>
      </c>
      <c r="F130" s="18">
        <f t="shared" si="5"/>
        <v>2</v>
      </c>
      <c r="G130" s="34" t="s">
        <v>158</v>
      </c>
      <c r="H130" s="14">
        <v>10000</v>
      </c>
      <c r="I130" s="29">
        <f t="shared" si="3"/>
        <v>20000</v>
      </c>
      <c r="J130" s="28"/>
    </row>
    <row r="131" spans="1:10" ht="15.6" x14ac:dyDescent="0.3">
      <c r="A131" s="19">
        <f>IF(F131&lt;&gt;"",1+MAX($A$6:A130),"")</f>
        <v>117</v>
      </c>
      <c r="B131" s="12"/>
      <c r="C131" s="33" t="s">
        <v>174</v>
      </c>
      <c r="D131" s="34">
        <v>2</v>
      </c>
      <c r="E131" s="35">
        <v>0</v>
      </c>
      <c r="F131" s="18">
        <f t="shared" si="5"/>
        <v>2</v>
      </c>
      <c r="G131" s="34" t="s">
        <v>158</v>
      </c>
      <c r="H131" s="14">
        <v>11500</v>
      </c>
      <c r="I131" s="29">
        <f t="shared" si="3"/>
        <v>23000</v>
      </c>
      <c r="J131" s="28"/>
    </row>
    <row r="132" spans="1:10" ht="15.6" x14ac:dyDescent="0.3">
      <c r="A132" s="19">
        <f>IF(F132&lt;&gt;"",1+MAX($A$6:A131),"")</f>
        <v>118</v>
      </c>
      <c r="B132" s="12"/>
      <c r="C132" s="33" t="s">
        <v>175</v>
      </c>
      <c r="D132" s="34">
        <v>4</v>
      </c>
      <c r="E132" s="35">
        <v>0</v>
      </c>
      <c r="F132" s="18">
        <f t="shared" si="5"/>
        <v>4</v>
      </c>
      <c r="G132" s="34" t="s">
        <v>158</v>
      </c>
      <c r="H132" s="14">
        <v>6000</v>
      </c>
      <c r="I132" s="29">
        <f t="shared" si="3"/>
        <v>24000</v>
      </c>
      <c r="J132" s="28"/>
    </row>
    <row r="133" spans="1:10" ht="15.6" x14ac:dyDescent="0.3">
      <c r="A133" s="19">
        <f>IF(F133&lt;&gt;"",1+MAX($A$6:A132),"")</f>
        <v>119</v>
      </c>
      <c r="B133" s="12"/>
      <c r="C133" s="33" t="s">
        <v>176</v>
      </c>
      <c r="D133" s="34">
        <v>2</v>
      </c>
      <c r="E133" s="35">
        <v>0</v>
      </c>
      <c r="F133" s="18">
        <f t="shared" si="5"/>
        <v>2</v>
      </c>
      <c r="G133" s="34" t="s">
        <v>158</v>
      </c>
      <c r="H133" s="14">
        <v>11400</v>
      </c>
      <c r="I133" s="29">
        <f t="shared" si="3"/>
        <v>22800</v>
      </c>
      <c r="J133" s="28"/>
    </row>
    <row r="134" spans="1:10" ht="15.6" x14ac:dyDescent="0.3">
      <c r="A134" s="19">
        <f>IF(F134&lt;&gt;"",1+MAX($A$6:A133),"")</f>
        <v>120</v>
      </c>
      <c r="B134" s="12"/>
      <c r="C134" s="33" t="s">
        <v>177</v>
      </c>
      <c r="D134" s="34">
        <v>4</v>
      </c>
      <c r="E134" s="35">
        <v>0</v>
      </c>
      <c r="F134" s="18">
        <f t="shared" si="5"/>
        <v>4</v>
      </c>
      <c r="G134" s="34" t="s">
        <v>158</v>
      </c>
      <c r="H134" s="14">
        <v>3200</v>
      </c>
      <c r="I134" s="29">
        <f t="shared" si="3"/>
        <v>12800</v>
      </c>
      <c r="J134" s="28"/>
    </row>
    <row r="135" spans="1:10" ht="15.6" x14ac:dyDescent="0.3">
      <c r="A135" s="19">
        <f>IF(F135&lt;&gt;"",1+MAX($A$6:A134),"")</f>
        <v>121</v>
      </c>
      <c r="B135" s="12"/>
      <c r="C135" s="33" t="s">
        <v>178</v>
      </c>
      <c r="D135" s="34">
        <v>2</v>
      </c>
      <c r="E135" s="35">
        <v>0</v>
      </c>
      <c r="F135" s="18">
        <f t="shared" si="5"/>
        <v>2</v>
      </c>
      <c r="G135" s="34" t="s">
        <v>158</v>
      </c>
      <c r="H135" s="14">
        <v>4300</v>
      </c>
      <c r="I135" s="29">
        <f t="shared" si="3"/>
        <v>8600</v>
      </c>
      <c r="J135" s="28"/>
    </row>
    <row r="136" spans="1:10" ht="15.6" x14ac:dyDescent="0.3">
      <c r="A136" s="19">
        <f>IF(F136&lt;&gt;"",1+MAX($A$6:A135),"")</f>
        <v>122</v>
      </c>
      <c r="B136" s="12"/>
      <c r="C136" s="33" t="s">
        <v>179</v>
      </c>
      <c r="D136" s="34">
        <v>4</v>
      </c>
      <c r="E136" s="35">
        <v>0</v>
      </c>
      <c r="F136" s="18">
        <f t="shared" si="5"/>
        <v>4</v>
      </c>
      <c r="G136" s="34" t="s">
        <v>158</v>
      </c>
      <c r="H136" s="14">
        <v>5150</v>
      </c>
      <c r="I136" s="29">
        <f t="shared" si="3"/>
        <v>20600</v>
      </c>
      <c r="J136" s="28"/>
    </row>
    <row r="137" spans="1:10" ht="15.6" x14ac:dyDescent="0.3">
      <c r="A137" s="19">
        <f>IF(F137&lt;&gt;"",1+MAX($A$6:A136),"")</f>
        <v>123</v>
      </c>
      <c r="B137" s="12"/>
      <c r="C137" s="33" t="s">
        <v>180</v>
      </c>
      <c r="D137" s="34">
        <v>4</v>
      </c>
      <c r="E137" s="35">
        <v>0</v>
      </c>
      <c r="F137" s="18">
        <f t="shared" ref="F137" si="6">D137*(1+E137)</f>
        <v>4</v>
      </c>
      <c r="G137" s="34" t="s">
        <v>158</v>
      </c>
      <c r="H137" s="14">
        <v>6000</v>
      </c>
      <c r="I137" s="29">
        <f t="shared" si="3"/>
        <v>24000</v>
      </c>
      <c r="J137" s="28"/>
    </row>
    <row r="138" spans="1:10" ht="15.6" x14ac:dyDescent="0.3">
      <c r="A138" s="19" t="str">
        <f>IF(F138&lt;&gt;"",1+MAX($A$6:A137),"")</f>
        <v/>
      </c>
      <c r="B138" s="12"/>
      <c r="C138" s="33"/>
      <c r="D138" s="34"/>
      <c r="E138" s="12"/>
      <c r="F138" s="12"/>
      <c r="G138" s="33"/>
      <c r="H138" s="14"/>
      <c r="I138" s="29"/>
      <c r="J138" s="28"/>
    </row>
    <row r="139" spans="1:10" ht="15.6" x14ac:dyDescent="0.3">
      <c r="A139" s="19" t="str">
        <f>IF(F139&lt;&gt;"",1+MAX($A$6:A138),"")</f>
        <v/>
      </c>
      <c r="B139" s="12"/>
      <c r="C139" s="37" t="s">
        <v>181</v>
      </c>
      <c r="D139" s="34"/>
      <c r="E139" s="12"/>
      <c r="F139" s="12"/>
      <c r="G139" s="33"/>
      <c r="H139" s="14"/>
      <c r="I139" s="29"/>
      <c r="J139" s="28"/>
    </row>
    <row r="140" spans="1:10" ht="15.6" x14ac:dyDescent="0.3">
      <c r="A140" s="19">
        <f>IF(F140&lt;&gt;"",1+MAX($A$6:A139),"")</f>
        <v>124</v>
      </c>
      <c r="B140" s="12"/>
      <c r="C140" s="33" t="s">
        <v>182</v>
      </c>
      <c r="D140" s="34">
        <v>2</v>
      </c>
      <c r="E140" s="36">
        <v>0</v>
      </c>
      <c r="F140" s="18">
        <f t="shared" ref="F140:F142" si="7">D140*(1+E140)</f>
        <v>2</v>
      </c>
      <c r="G140" s="34" t="s">
        <v>158</v>
      </c>
      <c r="H140" s="14">
        <v>24500</v>
      </c>
      <c r="I140" s="29">
        <f t="shared" si="3"/>
        <v>49000</v>
      </c>
      <c r="J140" s="28"/>
    </row>
    <row r="141" spans="1:10" ht="15.6" x14ac:dyDescent="0.3">
      <c r="A141" s="19">
        <f>IF(F141&lt;&gt;"",1+MAX($A$6:A140),"")</f>
        <v>125</v>
      </c>
      <c r="B141" s="12"/>
      <c r="C141" s="33" t="s">
        <v>183</v>
      </c>
      <c r="D141" s="34">
        <v>5</v>
      </c>
      <c r="E141" s="36">
        <v>0</v>
      </c>
      <c r="F141" s="18">
        <f t="shared" si="7"/>
        <v>5</v>
      </c>
      <c r="G141" s="34" t="s">
        <v>158</v>
      </c>
      <c r="H141" s="14">
        <v>438.5</v>
      </c>
      <c r="I141" s="29">
        <f t="shared" si="3"/>
        <v>2192.5</v>
      </c>
      <c r="J141" s="28"/>
    </row>
    <row r="142" spans="1:10" ht="15.6" x14ac:dyDescent="0.3">
      <c r="A142" s="19">
        <f>IF(F142&lt;&gt;"",1+MAX($A$6:A141),"")</f>
        <v>126</v>
      </c>
      <c r="B142" s="12"/>
      <c r="C142" s="33" t="s">
        <v>184</v>
      </c>
      <c r="D142" s="34">
        <v>2</v>
      </c>
      <c r="E142" s="36">
        <v>0</v>
      </c>
      <c r="F142" s="18">
        <f t="shared" si="7"/>
        <v>2</v>
      </c>
      <c r="G142" s="34" t="s">
        <v>158</v>
      </c>
      <c r="H142" s="14">
        <v>290.5</v>
      </c>
      <c r="I142" s="29">
        <f t="shared" si="3"/>
        <v>581</v>
      </c>
      <c r="J142" s="28"/>
    </row>
    <row r="143" spans="1:10" ht="15.6" x14ac:dyDescent="0.3">
      <c r="A143" s="19" t="str">
        <f>IF(F143&lt;&gt;"",1+MAX($A$6:A142),"")</f>
        <v/>
      </c>
      <c r="B143" s="12"/>
      <c r="C143" s="33"/>
      <c r="D143" s="34"/>
      <c r="E143" s="33"/>
      <c r="F143" s="12"/>
      <c r="G143" s="33"/>
      <c r="H143" s="14"/>
      <c r="I143" s="29"/>
      <c r="J143" s="16"/>
    </row>
    <row r="144" spans="1:10" ht="15.6" x14ac:dyDescent="0.3">
      <c r="A144" s="19" t="str">
        <f>IF(F144&lt;&gt;"",1+MAX($A$6:A143),"")</f>
        <v/>
      </c>
      <c r="B144" s="12"/>
      <c r="C144" s="38" t="s">
        <v>54</v>
      </c>
      <c r="D144" s="32"/>
      <c r="E144" s="13"/>
      <c r="F144" s="18"/>
      <c r="G144" s="32"/>
      <c r="H144" s="14"/>
      <c r="I144" s="29"/>
      <c r="J144" s="16"/>
    </row>
    <row r="145" spans="1:10" ht="15.6" x14ac:dyDescent="0.3">
      <c r="A145" s="19">
        <f>IF(F145&lt;&gt;"",1+MAX($A$6:A144),"")</f>
        <v>127</v>
      </c>
      <c r="B145" s="12"/>
      <c r="C145" s="17" t="s">
        <v>55</v>
      </c>
      <c r="D145" s="32">
        <v>6</v>
      </c>
      <c r="E145" s="13">
        <v>0</v>
      </c>
      <c r="F145" s="18">
        <f t="shared" ref="F145:F147" si="8">D145*(1+E145)</f>
        <v>6</v>
      </c>
      <c r="G145" s="32" t="s">
        <v>13</v>
      </c>
      <c r="H145" s="14">
        <v>950</v>
      </c>
      <c r="I145" s="29">
        <f t="shared" si="3"/>
        <v>5700</v>
      </c>
      <c r="J145" s="16"/>
    </row>
    <row r="146" spans="1:10" ht="15.6" x14ac:dyDescent="0.3">
      <c r="A146" s="19">
        <f>IF(F146&lt;&gt;"",1+MAX($A$6:A145),"")</f>
        <v>128</v>
      </c>
      <c r="B146" s="12"/>
      <c r="C146" s="17" t="s">
        <v>56</v>
      </c>
      <c r="D146" s="32">
        <v>3</v>
      </c>
      <c r="E146" s="13">
        <v>0</v>
      </c>
      <c r="F146" s="18">
        <f t="shared" si="8"/>
        <v>3</v>
      </c>
      <c r="G146" s="32" t="s">
        <v>13</v>
      </c>
      <c r="H146" s="14">
        <v>850</v>
      </c>
      <c r="I146" s="29">
        <f t="shared" si="3"/>
        <v>2550</v>
      </c>
      <c r="J146" s="16"/>
    </row>
    <row r="147" spans="1:10" ht="15.6" x14ac:dyDescent="0.3">
      <c r="A147" s="19">
        <f>IF(F147&lt;&gt;"",1+MAX($A$6:A146),"")</f>
        <v>129</v>
      </c>
      <c r="B147" s="12"/>
      <c r="C147" s="17" t="s">
        <v>144</v>
      </c>
      <c r="D147" s="32">
        <v>1</v>
      </c>
      <c r="E147" s="13">
        <v>0</v>
      </c>
      <c r="F147" s="18">
        <f t="shared" si="8"/>
        <v>1</v>
      </c>
      <c r="G147" s="32" t="s">
        <v>13</v>
      </c>
      <c r="H147" s="14">
        <v>1200</v>
      </c>
      <c r="I147" s="29">
        <f t="shared" si="3"/>
        <v>1200</v>
      </c>
      <c r="J147" s="16"/>
    </row>
    <row r="148" spans="1:10" ht="15.6" x14ac:dyDescent="0.3">
      <c r="A148" s="19" t="str">
        <f>IF(F148&lt;&gt;"",1+MAX($A$6:A147),"")</f>
        <v/>
      </c>
      <c r="B148" s="12"/>
      <c r="C148" s="17"/>
      <c r="D148" s="32"/>
      <c r="E148" s="13"/>
      <c r="F148" s="18"/>
      <c r="G148" s="32"/>
      <c r="H148" s="14"/>
      <c r="I148" s="29"/>
      <c r="J148" s="16"/>
    </row>
    <row r="149" spans="1:10" ht="15.6" x14ac:dyDescent="0.3">
      <c r="A149" s="19" t="str">
        <f>IF(F149&lt;&gt;"",1+MAX($A$6:A148),"")</f>
        <v/>
      </c>
      <c r="B149" s="12"/>
      <c r="C149" s="38" t="s">
        <v>26</v>
      </c>
      <c r="D149" s="32"/>
      <c r="E149" s="13"/>
      <c r="F149" s="18"/>
      <c r="G149" s="32"/>
      <c r="H149" s="14"/>
      <c r="I149" s="29"/>
      <c r="J149" s="16"/>
    </row>
    <row r="150" spans="1:10" ht="15.6" x14ac:dyDescent="0.3">
      <c r="A150" s="19">
        <f>IF(F150&lt;&gt;"",1+MAX($A$6:A149),"")</f>
        <v>130</v>
      </c>
      <c r="B150" s="12"/>
      <c r="C150" s="17" t="s">
        <v>23</v>
      </c>
      <c r="D150" s="32">
        <v>1</v>
      </c>
      <c r="E150" s="13">
        <v>0</v>
      </c>
      <c r="F150" s="18">
        <f t="shared" ref="F150:F213" si="9">D150*(1+E150)</f>
        <v>1</v>
      </c>
      <c r="G150" s="32" t="s">
        <v>13</v>
      </c>
      <c r="H150" s="14">
        <v>17000</v>
      </c>
      <c r="I150" s="29">
        <f t="shared" si="3"/>
        <v>17000</v>
      </c>
      <c r="J150" s="16"/>
    </row>
    <row r="151" spans="1:10" ht="15.6" x14ac:dyDescent="0.3">
      <c r="A151" s="19">
        <f>IF(F151&lt;&gt;"",1+MAX($A$6:A150),"")</f>
        <v>131</v>
      </c>
      <c r="B151" s="12"/>
      <c r="C151" s="17" t="s">
        <v>24</v>
      </c>
      <c r="D151" s="32">
        <v>3</v>
      </c>
      <c r="E151" s="13">
        <v>0</v>
      </c>
      <c r="F151" s="18">
        <f t="shared" si="9"/>
        <v>3</v>
      </c>
      <c r="G151" s="32" t="s">
        <v>13</v>
      </c>
      <c r="H151" s="14">
        <v>20500</v>
      </c>
      <c r="I151" s="29">
        <f t="shared" si="3"/>
        <v>61500</v>
      </c>
      <c r="J151" s="16"/>
    </row>
    <row r="152" spans="1:10" ht="15.6" x14ac:dyDescent="0.3">
      <c r="A152" s="19">
        <f>IF(F152&lt;&gt;"",1+MAX($A$6:A151),"")</f>
        <v>132</v>
      </c>
      <c r="B152" s="12"/>
      <c r="C152" s="17" t="s">
        <v>25</v>
      </c>
      <c r="D152" s="32">
        <v>3</v>
      </c>
      <c r="E152" s="13">
        <v>0</v>
      </c>
      <c r="F152" s="18">
        <f t="shared" si="9"/>
        <v>3</v>
      </c>
      <c r="G152" s="32" t="s">
        <v>13</v>
      </c>
      <c r="H152" s="14">
        <v>13000</v>
      </c>
      <c r="I152" s="29">
        <f t="shared" si="3"/>
        <v>39000</v>
      </c>
      <c r="J152" s="16"/>
    </row>
    <row r="153" spans="1:10" ht="15.6" x14ac:dyDescent="0.3">
      <c r="A153" s="19">
        <f>IF(F153&lt;&gt;"",1+MAX($A$6:A152),"")</f>
        <v>133</v>
      </c>
      <c r="B153" s="12"/>
      <c r="C153" s="17" t="s">
        <v>27</v>
      </c>
      <c r="D153" s="32">
        <v>2</v>
      </c>
      <c r="E153" s="13">
        <v>0</v>
      </c>
      <c r="F153" s="18">
        <f t="shared" si="9"/>
        <v>2</v>
      </c>
      <c r="G153" s="32" t="s">
        <v>13</v>
      </c>
      <c r="H153" s="14">
        <v>25500</v>
      </c>
      <c r="I153" s="29">
        <f t="shared" si="3"/>
        <v>51000</v>
      </c>
      <c r="J153" s="16"/>
    </row>
    <row r="154" spans="1:10" ht="15.6" x14ac:dyDescent="0.3">
      <c r="A154" s="19">
        <f>IF(F154&lt;&gt;"",1+MAX($A$6:A153),"")</f>
        <v>134</v>
      </c>
      <c r="B154" s="12"/>
      <c r="C154" s="17" t="s">
        <v>28</v>
      </c>
      <c r="D154" s="32">
        <v>2</v>
      </c>
      <c r="E154" s="13">
        <v>0</v>
      </c>
      <c r="F154" s="18">
        <f t="shared" si="9"/>
        <v>2</v>
      </c>
      <c r="G154" s="32" t="s">
        <v>13</v>
      </c>
      <c r="H154" s="14">
        <v>9000</v>
      </c>
      <c r="I154" s="29">
        <f t="shared" si="3"/>
        <v>18000</v>
      </c>
      <c r="J154" s="16"/>
    </row>
    <row r="155" spans="1:10" ht="15.6" x14ac:dyDescent="0.3">
      <c r="A155" s="19">
        <f>IF(F155&lt;&gt;"",1+MAX($A$6:A154),"")</f>
        <v>135</v>
      </c>
      <c r="B155" s="12"/>
      <c r="C155" s="17" t="s">
        <v>29</v>
      </c>
      <c r="D155" s="32">
        <v>2</v>
      </c>
      <c r="E155" s="13">
        <v>0</v>
      </c>
      <c r="F155" s="18">
        <f t="shared" si="9"/>
        <v>2</v>
      </c>
      <c r="G155" s="32" t="s">
        <v>13</v>
      </c>
      <c r="H155" s="14">
        <v>3700</v>
      </c>
      <c r="I155" s="29">
        <f t="shared" si="3"/>
        <v>7400</v>
      </c>
      <c r="J155" s="16"/>
    </row>
    <row r="156" spans="1:10" ht="15.6" x14ac:dyDescent="0.3">
      <c r="A156" s="19">
        <f>IF(F156&lt;&gt;"",1+MAX($A$6:A155),"")</f>
        <v>136</v>
      </c>
      <c r="B156" s="12"/>
      <c r="C156" s="17" t="s">
        <v>30</v>
      </c>
      <c r="D156" s="32">
        <v>1</v>
      </c>
      <c r="E156" s="13">
        <v>0</v>
      </c>
      <c r="F156" s="18">
        <f t="shared" si="9"/>
        <v>1</v>
      </c>
      <c r="G156" s="32" t="s">
        <v>13</v>
      </c>
      <c r="H156" s="14">
        <v>4200</v>
      </c>
      <c r="I156" s="29">
        <f t="shared" si="3"/>
        <v>4200</v>
      </c>
      <c r="J156" s="16"/>
    </row>
    <row r="157" spans="1:10" ht="15.6" x14ac:dyDescent="0.3">
      <c r="A157" s="19">
        <f>IF(F157&lt;&gt;"",1+MAX($A$6:A156),"")</f>
        <v>137</v>
      </c>
      <c r="B157" s="12"/>
      <c r="C157" s="17" t="s">
        <v>31</v>
      </c>
      <c r="D157" s="32">
        <v>1</v>
      </c>
      <c r="E157" s="13">
        <v>0</v>
      </c>
      <c r="F157" s="18">
        <f t="shared" si="9"/>
        <v>1</v>
      </c>
      <c r="G157" s="32" t="s">
        <v>13</v>
      </c>
      <c r="H157" s="14">
        <v>5700</v>
      </c>
      <c r="I157" s="29">
        <f t="shared" si="3"/>
        <v>5700</v>
      </c>
      <c r="J157" s="16"/>
    </row>
    <row r="158" spans="1:10" ht="15.6" x14ac:dyDescent="0.3">
      <c r="A158" s="19" t="str">
        <f>IF(F158&lt;&gt;"",1+MAX($A$6:A157),"")</f>
        <v/>
      </c>
      <c r="B158" s="12"/>
      <c r="C158" s="17"/>
      <c r="D158" s="32"/>
      <c r="E158" s="13"/>
      <c r="F158" s="18"/>
      <c r="G158" s="32"/>
      <c r="H158" s="14"/>
      <c r="I158" s="29"/>
      <c r="J158" s="16"/>
    </row>
    <row r="159" spans="1:10" ht="15.6" x14ac:dyDescent="0.3">
      <c r="A159" s="19" t="str">
        <f>IF(F159&lt;&gt;"",1+MAX($A$6:A158),"")</f>
        <v/>
      </c>
      <c r="B159" s="12"/>
      <c r="C159" s="38" t="s">
        <v>71</v>
      </c>
      <c r="D159" s="32"/>
      <c r="E159" s="13"/>
      <c r="F159" s="18"/>
      <c r="G159" s="32"/>
      <c r="H159" s="14"/>
      <c r="I159" s="29"/>
      <c r="J159" s="16"/>
    </row>
    <row r="160" spans="1:10" ht="15.6" x14ac:dyDescent="0.3">
      <c r="A160" s="19">
        <f>IF(F160&lt;&gt;"",1+MAX($A$6:A159),"")</f>
        <v>138</v>
      </c>
      <c r="B160" s="12"/>
      <c r="C160" s="17" t="s">
        <v>66</v>
      </c>
      <c r="D160" s="32">
        <v>1</v>
      </c>
      <c r="E160" s="13">
        <v>0</v>
      </c>
      <c r="F160" s="18">
        <f t="shared" ref="F160:F164" si="10">D160*(1+E160)</f>
        <v>1</v>
      </c>
      <c r="G160" s="32" t="s">
        <v>13</v>
      </c>
      <c r="H160" s="14">
        <v>514</v>
      </c>
      <c r="I160" s="29">
        <f t="shared" si="3"/>
        <v>514</v>
      </c>
      <c r="J160" s="16"/>
    </row>
    <row r="161" spans="1:10" ht="15.6" x14ac:dyDescent="0.3">
      <c r="A161" s="19">
        <f>IF(F161&lt;&gt;"",1+MAX($A$6:A160),"")</f>
        <v>139</v>
      </c>
      <c r="B161" s="12"/>
      <c r="C161" s="17" t="s">
        <v>67</v>
      </c>
      <c r="D161" s="32">
        <v>3</v>
      </c>
      <c r="E161" s="13">
        <v>0</v>
      </c>
      <c r="F161" s="18">
        <f t="shared" si="10"/>
        <v>3</v>
      </c>
      <c r="G161" s="32" t="s">
        <v>13</v>
      </c>
      <c r="H161" s="14">
        <v>514</v>
      </c>
      <c r="I161" s="29">
        <f t="shared" si="3"/>
        <v>1542</v>
      </c>
      <c r="J161" s="16"/>
    </row>
    <row r="162" spans="1:10" ht="15.6" x14ac:dyDescent="0.3">
      <c r="A162" s="19">
        <f>IF(F162&lt;&gt;"",1+MAX($A$6:A161),"")</f>
        <v>140</v>
      </c>
      <c r="B162" s="12"/>
      <c r="C162" s="17" t="s">
        <v>68</v>
      </c>
      <c r="D162" s="32">
        <v>1</v>
      </c>
      <c r="E162" s="13">
        <v>0</v>
      </c>
      <c r="F162" s="18">
        <f t="shared" si="10"/>
        <v>1</v>
      </c>
      <c r="G162" s="32" t="s">
        <v>13</v>
      </c>
      <c r="H162" s="14">
        <v>416</v>
      </c>
      <c r="I162" s="29">
        <f t="shared" si="3"/>
        <v>416</v>
      </c>
      <c r="J162" s="16"/>
    </row>
    <row r="163" spans="1:10" ht="15.6" x14ac:dyDescent="0.3">
      <c r="A163" s="19">
        <f>IF(F163&lt;&gt;"",1+MAX($A$6:A162),"")</f>
        <v>141</v>
      </c>
      <c r="B163" s="12"/>
      <c r="C163" s="17" t="s">
        <v>69</v>
      </c>
      <c r="D163" s="32">
        <v>2</v>
      </c>
      <c r="E163" s="13">
        <v>0</v>
      </c>
      <c r="F163" s="18">
        <f t="shared" si="10"/>
        <v>2</v>
      </c>
      <c r="G163" s="32" t="s">
        <v>13</v>
      </c>
      <c r="H163" s="14">
        <v>533</v>
      </c>
      <c r="I163" s="29">
        <f t="shared" si="3"/>
        <v>1066</v>
      </c>
      <c r="J163" s="16"/>
    </row>
    <row r="164" spans="1:10" ht="15.6" x14ac:dyDescent="0.3">
      <c r="A164" s="19">
        <f>IF(F164&lt;&gt;"",1+MAX($A$6:A163),"")</f>
        <v>142</v>
      </c>
      <c r="B164" s="12"/>
      <c r="C164" s="17" t="s">
        <v>70</v>
      </c>
      <c r="D164" s="32">
        <v>2</v>
      </c>
      <c r="E164" s="13">
        <v>0</v>
      </c>
      <c r="F164" s="18">
        <f t="shared" si="10"/>
        <v>2</v>
      </c>
      <c r="G164" s="32" t="s">
        <v>13</v>
      </c>
      <c r="H164" s="14">
        <v>416</v>
      </c>
      <c r="I164" s="29">
        <f t="shared" si="3"/>
        <v>832</v>
      </c>
      <c r="J164" s="16"/>
    </row>
    <row r="165" spans="1:10" ht="15.6" x14ac:dyDescent="0.3">
      <c r="A165" s="19" t="str">
        <f>IF(F165&lt;&gt;"",1+MAX($A$6:A164),"")</f>
        <v/>
      </c>
      <c r="B165" s="12"/>
      <c r="C165" s="17"/>
      <c r="D165" s="32"/>
      <c r="E165" s="13"/>
      <c r="F165" s="18"/>
      <c r="G165" s="32"/>
      <c r="H165" s="14"/>
      <c r="I165" s="29"/>
      <c r="J165" s="16"/>
    </row>
    <row r="166" spans="1:10" ht="15.6" x14ac:dyDescent="0.3">
      <c r="A166" s="19" t="str">
        <f>IF(F166&lt;&gt;"",1+MAX($A$6:A165),"")</f>
        <v/>
      </c>
      <c r="B166" s="12"/>
      <c r="C166" s="38" t="s">
        <v>152</v>
      </c>
      <c r="D166" s="32"/>
      <c r="E166" s="13"/>
      <c r="F166" s="18"/>
      <c r="G166" s="32"/>
      <c r="H166" s="14"/>
      <c r="I166" s="29"/>
      <c r="J166" s="16"/>
    </row>
    <row r="167" spans="1:10" ht="15.6" x14ac:dyDescent="0.3">
      <c r="A167" s="19">
        <f>IF(F167&lt;&gt;"",1+MAX($A$6:A166),"")</f>
        <v>143</v>
      </c>
      <c r="B167" s="12"/>
      <c r="C167" s="17" t="s">
        <v>153</v>
      </c>
      <c r="D167" s="32">
        <v>20</v>
      </c>
      <c r="E167" s="13">
        <v>0</v>
      </c>
      <c r="F167" s="18">
        <f t="shared" si="9"/>
        <v>20</v>
      </c>
      <c r="G167" s="32" t="s">
        <v>13</v>
      </c>
      <c r="H167" s="14">
        <v>363</v>
      </c>
      <c r="I167" s="29">
        <f t="shared" si="3"/>
        <v>7260</v>
      </c>
      <c r="J167" s="16"/>
    </row>
    <row r="168" spans="1:10" ht="15.6" x14ac:dyDescent="0.3">
      <c r="A168" s="19">
        <f>IF(F168&lt;&gt;"",1+MAX($A$6:A167),"")</f>
        <v>144</v>
      </c>
      <c r="B168" s="12"/>
      <c r="C168" s="17" t="s">
        <v>57</v>
      </c>
      <c r="D168" s="32">
        <v>1</v>
      </c>
      <c r="E168" s="13">
        <v>0</v>
      </c>
      <c r="F168" s="18">
        <f t="shared" si="9"/>
        <v>1</v>
      </c>
      <c r="G168" s="32" t="s">
        <v>13</v>
      </c>
      <c r="H168" s="14">
        <v>263</v>
      </c>
      <c r="I168" s="29">
        <f t="shared" si="3"/>
        <v>263</v>
      </c>
      <c r="J168" s="16"/>
    </row>
    <row r="169" spans="1:10" ht="15.6" x14ac:dyDescent="0.3">
      <c r="A169" s="19">
        <f>IF(F169&lt;&gt;"",1+MAX($A$6:A168),"")</f>
        <v>145</v>
      </c>
      <c r="B169" s="12"/>
      <c r="C169" s="17" t="s">
        <v>58</v>
      </c>
      <c r="D169" s="32">
        <v>1</v>
      </c>
      <c r="E169" s="13">
        <v>0</v>
      </c>
      <c r="F169" s="18">
        <f t="shared" si="9"/>
        <v>1</v>
      </c>
      <c r="G169" s="32" t="s">
        <v>13</v>
      </c>
      <c r="H169" s="14">
        <v>110</v>
      </c>
      <c r="I169" s="29">
        <f t="shared" si="3"/>
        <v>110</v>
      </c>
      <c r="J169" s="16"/>
    </row>
    <row r="170" spans="1:10" ht="15.6" x14ac:dyDescent="0.3">
      <c r="A170" s="19">
        <f>IF(F170&lt;&gt;"",1+MAX($A$6:A169),"")</f>
        <v>146</v>
      </c>
      <c r="B170" s="12"/>
      <c r="C170" s="17" t="s">
        <v>59</v>
      </c>
      <c r="D170" s="32">
        <v>1</v>
      </c>
      <c r="E170" s="13">
        <v>0</v>
      </c>
      <c r="F170" s="18">
        <f t="shared" si="9"/>
        <v>1</v>
      </c>
      <c r="G170" s="32" t="s">
        <v>13</v>
      </c>
      <c r="H170" s="14">
        <v>110</v>
      </c>
      <c r="I170" s="29">
        <f t="shared" si="3"/>
        <v>110</v>
      </c>
      <c r="J170" s="16"/>
    </row>
    <row r="171" spans="1:10" ht="15.6" x14ac:dyDescent="0.3">
      <c r="A171" s="19" t="str">
        <f>IF(F171&lt;&gt;"",1+MAX($A$6:A170),"")</f>
        <v/>
      </c>
      <c r="B171" s="12"/>
      <c r="C171" s="17"/>
      <c r="D171" s="32"/>
      <c r="E171" s="13"/>
      <c r="F171" s="18"/>
      <c r="G171" s="32"/>
      <c r="H171" s="14"/>
      <c r="I171" s="29"/>
      <c r="J171" s="16"/>
    </row>
    <row r="172" spans="1:10" ht="15.6" x14ac:dyDescent="0.3">
      <c r="A172" s="19" t="str">
        <f>IF(F172&lt;&gt;"",1+MAX($A$6:A171),"")</f>
        <v/>
      </c>
      <c r="B172" s="12"/>
      <c r="C172" s="38" t="s">
        <v>32</v>
      </c>
      <c r="D172" s="32"/>
      <c r="E172" s="13"/>
      <c r="F172" s="18"/>
      <c r="G172" s="32"/>
      <c r="H172" s="14"/>
      <c r="I172" s="29"/>
      <c r="J172" s="16"/>
    </row>
    <row r="173" spans="1:10" ht="15.6" x14ac:dyDescent="0.3">
      <c r="A173" s="19">
        <f>IF(F173&lt;&gt;"",1+MAX($A$6:A172),"")</f>
        <v>147</v>
      </c>
      <c r="B173" s="12"/>
      <c r="C173" s="17" t="s">
        <v>60</v>
      </c>
      <c r="D173" s="32">
        <v>2</v>
      </c>
      <c r="E173" s="13">
        <v>0</v>
      </c>
      <c r="F173" s="18">
        <f t="shared" si="9"/>
        <v>2</v>
      </c>
      <c r="G173" s="32" t="s">
        <v>13</v>
      </c>
      <c r="H173" s="14">
        <v>70</v>
      </c>
      <c r="I173" s="29">
        <f t="shared" si="3"/>
        <v>140</v>
      </c>
      <c r="J173" s="16"/>
    </row>
    <row r="174" spans="1:10" ht="15.6" x14ac:dyDescent="0.3">
      <c r="A174" s="19">
        <f>IF(F174&lt;&gt;"",1+MAX($A$6:A173),"")</f>
        <v>148</v>
      </c>
      <c r="B174" s="12"/>
      <c r="C174" s="17" t="s">
        <v>61</v>
      </c>
      <c r="D174" s="32">
        <v>1</v>
      </c>
      <c r="E174" s="13">
        <v>0</v>
      </c>
      <c r="F174" s="18">
        <f t="shared" si="9"/>
        <v>1</v>
      </c>
      <c r="G174" s="32" t="s">
        <v>13</v>
      </c>
      <c r="H174" s="14">
        <v>80</v>
      </c>
      <c r="I174" s="29">
        <f t="shared" si="3"/>
        <v>80</v>
      </c>
      <c r="J174" s="16"/>
    </row>
    <row r="175" spans="1:10" ht="15.6" x14ac:dyDescent="0.3">
      <c r="A175" s="19">
        <f>IF(F175&lt;&gt;"",1+MAX($A$6:A174),"")</f>
        <v>149</v>
      </c>
      <c r="B175" s="12"/>
      <c r="C175" s="17" t="s">
        <v>62</v>
      </c>
      <c r="D175" s="32">
        <v>6</v>
      </c>
      <c r="E175" s="13">
        <v>0</v>
      </c>
      <c r="F175" s="18">
        <f t="shared" si="9"/>
        <v>6</v>
      </c>
      <c r="G175" s="32" t="s">
        <v>13</v>
      </c>
      <c r="H175" s="14">
        <v>60</v>
      </c>
      <c r="I175" s="29">
        <f t="shared" si="3"/>
        <v>360</v>
      </c>
      <c r="J175" s="16"/>
    </row>
    <row r="176" spans="1:10" ht="15.6" x14ac:dyDescent="0.3">
      <c r="A176" s="19">
        <f>IF(F176&lt;&gt;"",1+MAX($A$6:A175),"")</f>
        <v>150</v>
      </c>
      <c r="B176" s="12"/>
      <c r="C176" s="17" t="s">
        <v>63</v>
      </c>
      <c r="D176" s="32">
        <v>3</v>
      </c>
      <c r="E176" s="13">
        <v>0</v>
      </c>
      <c r="F176" s="18">
        <f t="shared" si="9"/>
        <v>3</v>
      </c>
      <c r="G176" s="32" t="s">
        <v>13</v>
      </c>
      <c r="H176" s="14">
        <v>55</v>
      </c>
      <c r="I176" s="29">
        <f t="shared" si="3"/>
        <v>165</v>
      </c>
      <c r="J176" s="16"/>
    </row>
    <row r="177" spans="1:10" ht="15.6" x14ac:dyDescent="0.3">
      <c r="A177" s="19">
        <f>IF(F177&lt;&gt;"",1+MAX($A$6:A176),"")</f>
        <v>151</v>
      </c>
      <c r="B177" s="12"/>
      <c r="C177" s="17" t="s">
        <v>64</v>
      </c>
      <c r="D177" s="32">
        <v>10</v>
      </c>
      <c r="E177" s="13">
        <v>0</v>
      </c>
      <c r="F177" s="18">
        <f t="shared" si="9"/>
        <v>10</v>
      </c>
      <c r="G177" s="32" t="s">
        <v>13</v>
      </c>
      <c r="H177" s="14">
        <v>65</v>
      </c>
      <c r="I177" s="29">
        <f t="shared" si="3"/>
        <v>650</v>
      </c>
      <c r="J177" s="16"/>
    </row>
    <row r="178" spans="1:10" ht="15.6" x14ac:dyDescent="0.3">
      <c r="A178" s="19">
        <f>IF(F178&lt;&gt;"",1+MAX($A$6:A177),"")</f>
        <v>152</v>
      </c>
      <c r="B178" s="12"/>
      <c r="C178" s="33" t="s">
        <v>185</v>
      </c>
      <c r="D178" s="34">
        <v>2</v>
      </c>
      <c r="E178" s="13">
        <v>0</v>
      </c>
      <c r="F178" s="18">
        <f t="shared" si="9"/>
        <v>2</v>
      </c>
      <c r="G178" s="34" t="s">
        <v>158</v>
      </c>
      <c r="H178" s="31">
        <v>1670</v>
      </c>
      <c r="I178" s="29">
        <f t="shared" si="3"/>
        <v>3340</v>
      </c>
      <c r="J178" s="28"/>
    </row>
    <row r="179" spans="1:10" ht="15.6" x14ac:dyDescent="0.3">
      <c r="A179" s="19">
        <f>IF(F179&lt;&gt;"",1+MAX($A$6:A178),"")</f>
        <v>153</v>
      </c>
      <c r="B179" s="12"/>
      <c r="C179" s="33" t="s">
        <v>186</v>
      </c>
      <c r="D179" s="34">
        <v>2</v>
      </c>
      <c r="E179" s="13">
        <v>0</v>
      </c>
      <c r="F179" s="18">
        <f t="shared" si="9"/>
        <v>2</v>
      </c>
      <c r="G179" s="34" t="s">
        <v>158</v>
      </c>
      <c r="H179" s="31">
        <v>2100</v>
      </c>
      <c r="I179" s="29">
        <f t="shared" si="3"/>
        <v>4200</v>
      </c>
      <c r="J179" s="28"/>
    </row>
    <row r="180" spans="1:10" ht="15.6" x14ac:dyDescent="0.3">
      <c r="A180" s="19" t="str">
        <f>IF(F180&lt;&gt;"",1+MAX($A$6:A179),"")</f>
        <v/>
      </c>
      <c r="B180" s="12"/>
      <c r="C180" s="17"/>
      <c r="D180" s="32"/>
      <c r="E180" s="13"/>
      <c r="F180" s="18"/>
      <c r="G180" s="32"/>
      <c r="H180" s="14"/>
      <c r="I180" s="29"/>
      <c r="J180" s="16"/>
    </row>
    <row r="181" spans="1:10" ht="15.6" x14ac:dyDescent="0.3">
      <c r="A181" s="19" t="str">
        <f>IF(F181&lt;&gt;"",1+MAX($A$6:A180),"")</f>
        <v/>
      </c>
      <c r="B181" s="12"/>
      <c r="C181" s="38" t="s">
        <v>33</v>
      </c>
      <c r="D181" s="32"/>
      <c r="E181" s="13"/>
      <c r="F181" s="18"/>
      <c r="G181" s="32"/>
      <c r="H181" s="14"/>
      <c r="I181" s="29"/>
      <c r="J181" s="16"/>
    </row>
    <row r="182" spans="1:10" ht="15.6" x14ac:dyDescent="0.3">
      <c r="A182" s="19">
        <f>IF(F182&lt;&gt;"",1+MAX($A$6:A181),"")</f>
        <v>154</v>
      </c>
      <c r="B182" s="12"/>
      <c r="C182" s="17" t="s">
        <v>35</v>
      </c>
      <c r="D182" s="32">
        <v>3</v>
      </c>
      <c r="E182" s="13">
        <v>0</v>
      </c>
      <c r="F182" s="18">
        <f t="shared" si="9"/>
        <v>3</v>
      </c>
      <c r="G182" s="32" t="s">
        <v>13</v>
      </c>
      <c r="H182" s="14">
        <v>6260</v>
      </c>
      <c r="I182" s="29">
        <f t="shared" si="3"/>
        <v>18780</v>
      </c>
      <c r="J182" s="16"/>
    </row>
    <row r="183" spans="1:10" ht="15.6" x14ac:dyDescent="0.3">
      <c r="A183" s="19">
        <f>IF(F183&lt;&gt;"",1+MAX($A$6:A182),"")</f>
        <v>155</v>
      </c>
      <c r="B183" s="12"/>
      <c r="C183" s="17" t="s">
        <v>34</v>
      </c>
      <c r="D183" s="32">
        <v>1</v>
      </c>
      <c r="E183" s="13">
        <v>0</v>
      </c>
      <c r="F183" s="18">
        <f t="shared" si="9"/>
        <v>1</v>
      </c>
      <c r="G183" s="32" t="s">
        <v>13</v>
      </c>
      <c r="H183" s="14">
        <v>4981</v>
      </c>
      <c r="I183" s="29">
        <f t="shared" si="3"/>
        <v>4981</v>
      </c>
      <c r="J183" s="16"/>
    </row>
    <row r="184" spans="1:10" ht="15.6" x14ac:dyDescent="0.3">
      <c r="A184" s="19" t="str">
        <f>IF(F184&lt;&gt;"",1+MAX($A$6:A183),"")</f>
        <v/>
      </c>
      <c r="B184" s="12"/>
      <c r="C184" s="17"/>
      <c r="D184" s="32"/>
      <c r="E184" s="13"/>
      <c r="F184" s="18"/>
      <c r="G184" s="32"/>
      <c r="H184" s="14"/>
      <c r="I184" s="29"/>
      <c r="J184" s="16"/>
    </row>
    <row r="185" spans="1:10" ht="15.6" x14ac:dyDescent="0.3">
      <c r="A185" s="19" t="str">
        <f>IF(F185&lt;&gt;"",1+MAX($A$6:A184),"")</f>
        <v/>
      </c>
      <c r="B185" s="12"/>
      <c r="C185" s="38" t="s">
        <v>36</v>
      </c>
      <c r="D185" s="32"/>
      <c r="E185" s="13"/>
      <c r="F185" s="18"/>
      <c r="G185" s="32"/>
      <c r="H185" s="14"/>
      <c r="I185" s="29"/>
      <c r="J185" s="16"/>
    </row>
    <row r="186" spans="1:10" ht="15.6" x14ac:dyDescent="0.3">
      <c r="A186" s="19">
        <f>IF(F186&lt;&gt;"",1+MAX($A$6:A185),"")</f>
        <v>156</v>
      </c>
      <c r="B186" s="12"/>
      <c r="C186" s="17" t="s">
        <v>37</v>
      </c>
      <c r="D186" s="32">
        <v>1</v>
      </c>
      <c r="E186" s="13">
        <v>0</v>
      </c>
      <c r="F186" s="18">
        <f t="shared" si="9"/>
        <v>1</v>
      </c>
      <c r="G186" s="32" t="s">
        <v>13</v>
      </c>
      <c r="H186" s="14">
        <v>350</v>
      </c>
      <c r="I186" s="29">
        <f t="shared" si="3"/>
        <v>350</v>
      </c>
      <c r="J186" s="16"/>
    </row>
    <row r="187" spans="1:10" ht="15.6" x14ac:dyDescent="0.3">
      <c r="A187" s="19">
        <f>IF(F187&lt;&gt;"",1+MAX($A$6:A186),"")</f>
        <v>157</v>
      </c>
      <c r="B187" s="12"/>
      <c r="C187" s="17" t="s">
        <v>38</v>
      </c>
      <c r="D187" s="32">
        <v>1</v>
      </c>
      <c r="E187" s="13">
        <v>0</v>
      </c>
      <c r="F187" s="18">
        <f t="shared" si="9"/>
        <v>1</v>
      </c>
      <c r="G187" s="32" t="s">
        <v>13</v>
      </c>
      <c r="H187" s="14">
        <v>500</v>
      </c>
      <c r="I187" s="29">
        <f t="shared" si="3"/>
        <v>500</v>
      </c>
      <c r="J187" s="16"/>
    </row>
    <row r="188" spans="1:10" ht="15.6" x14ac:dyDescent="0.3">
      <c r="A188" s="19" t="str">
        <f>IF(F188&lt;&gt;"",1+MAX($A$6:A187),"")</f>
        <v/>
      </c>
      <c r="B188" s="12"/>
      <c r="C188" s="17"/>
      <c r="D188" s="32"/>
      <c r="E188" s="13"/>
      <c r="F188" s="18"/>
      <c r="G188" s="32"/>
      <c r="H188" s="14"/>
      <c r="I188" s="29"/>
      <c r="J188" s="16"/>
    </row>
    <row r="189" spans="1:10" ht="15.6" x14ac:dyDescent="0.3">
      <c r="A189" s="19" t="str">
        <f>IF(F189&lt;&gt;"",1+MAX($A$6:A188),"")</f>
        <v/>
      </c>
      <c r="B189" s="12"/>
      <c r="C189" s="38" t="s">
        <v>39</v>
      </c>
      <c r="D189" s="32"/>
      <c r="E189" s="13"/>
      <c r="F189" s="18"/>
      <c r="G189" s="32"/>
      <c r="H189" s="14"/>
      <c r="I189" s="29"/>
      <c r="J189" s="16"/>
    </row>
    <row r="190" spans="1:10" ht="15.6" x14ac:dyDescent="0.3">
      <c r="A190" s="19">
        <f>IF(F190&lt;&gt;"",1+MAX($A$6:A189),"")</f>
        <v>158</v>
      </c>
      <c r="B190" s="12"/>
      <c r="C190" s="17" t="s">
        <v>43</v>
      </c>
      <c r="D190" s="32">
        <v>1</v>
      </c>
      <c r="E190" s="13">
        <v>0</v>
      </c>
      <c r="F190" s="18">
        <f t="shared" si="9"/>
        <v>1</v>
      </c>
      <c r="G190" s="32" t="s">
        <v>13</v>
      </c>
      <c r="H190" s="14">
        <v>1000</v>
      </c>
      <c r="I190" s="29">
        <f t="shared" si="3"/>
        <v>1000</v>
      </c>
      <c r="J190" s="16"/>
    </row>
    <row r="191" spans="1:10" ht="15.6" x14ac:dyDescent="0.3">
      <c r="A191" s="19">
        <f>IF(F191&lt;&gt;"",1+MAX($A$6:A190),"")</f>
        <v>159</v>
      </c>
      <c r="B191" s="12"/>
      <c r="C191" s="17" t="s">
        <v>42</v>
      </c>
      <c r="D191" s="32">
        <v>1</v>
      </c>
      <c r="E191" s="13">
        <v>0</v>
      </c>
      <c r="F191" s="18">
        <f t="shared" si="9"/>
        <v>1</v>
      </c>
      <c r="G191" s="32" t="s">
        <v>13</v>
      </c>
      <c r="H191" s="14">
        <v>900</v>
      </c>
      <c r="I191" s="29">
        <f t="shared" si="3"/>
        <v>900</v>
      </c>
      <c r="J191" s="16"/>
    </row>
    <row r="192" spans="1:10" ht="15.6" x14ac:dyDescent="0.3">
      <c r="A192" s="19">
        <f>IF(F192&lt;&gt;"",1+MAX($A$6:A191),"")</f>
        <v>160</v>
      </c>
      <c r="B192" s="12"/>
      <c r="C192" s="17" t="s">
        <v>41</v>
      </c>
      <c r="D192" s="32">
        <v>1</v>
      </c>
      <c r="E192" s="13">
        <v>0</v>
      </c>
      <c r="F192" s="18">
        <f t="shared" si="9"/>
        <v>1</v>
      </c>
      <c r="G192" s="32" t="s">
        <v>13</v>
      </c>
      <c r="H192" s="14">
        <v>750</v>
      </c>
      <c r="I192" s="29">
        <f t="shared" si="3"/>
        <v>750</v>
      </c>
      <c r="J192" s="16"/>
    </row>
    <row r="193" spans="1:10" ht="15.6" x14ac:dyDescent="0.3">
      <c r="A193" s="19">
        <f>IF(F193&lt;&gt;"",1+MAX($A$6:A192),"")</f>
        <v>161</v>
      </c>
      <c r="B193" s="12"/>
      <c r="C193" s="17" t="s">
        <v>40</v>
      </c>
      <c r="D193" s="32">
        <v>1</v>
      </c>
      <c r="E193" s="13">
        <v>0</v>
      </c>
      <c r="F193" s="18">
        <f t="shared" si="9"/>
        <v>1</v>
      </c>
      <c r="G193" s="32" t="s">
        <v>13</v>
      </c>
      <c r="H193" s="14">
        <v>1300</v>
      </c>
      <c r="I193" s="29">
        <f t="shared" si="3"/>
        <v>1300</v>
      </c>
      <c r="J193" s="16"/>
    </row>
    <row r="194" spans="1:10" ht="15.6" x14ac:dyDescent="0.3">
      <c r="A194" s="19">
        <f>IF(F194&lt;&gt;"",1+MAX($A$6:A193),"")</f>
        <v>162</v>
      </c>
      <c r="B194" s="12"/>
      <c r="C194" s="17" t="s">
        <v>65</v>
      </c>
      <c r="D194" s="32">
        <v>3</v>
      </c>
      <c r="E194" s="13">
        <v>0</v>
      </c>
      <c r="F194" s="18">
        <f t="shared" si="9"/>
        <v>3</v>
      </c>
      <c r="G194" s="32" t="s">
        <v>13</v>
      </c>
      <c r="H194" s="14">
        <v>340</v>
      </c>
      <c r="I194" s="29">
        <f t="shared" si="3"/>
        <v>1020</v>
      </c>
      <c r="J194" s="16"/>
    </row>
    <row r="195" spans="1:10" ht="15.6" x14ac:dyDescent="0.3">
      <c r="A195" s="19" t="str">
        <f>IF(F195&lt;&gt;"",1+MAX($A$6:A194),"")</f>
        <v/>
      </c>
      <c r="B195" s="12"/>
      <c r="C195" s="17"/>
      <c r="D195" s="32"/>
      <c r="E195" s="13"/>
      <c r="F195" s="18"/>
      <c r="G195" s="32"/>
      <c r="H195" s="14"/>
      <c r="I195" s="29"/>
      <c r="J195" s="16"/>
    </row>
    <row r="196" spans="1:10" ht="15.6" x14ac:dyDescent="0.3">
      <c r="A196" s="19" t="str">
        <f>IF(F196&lt;&gt;"",1+MAX($A$6:A195),"")</f>
        <v/>
      </c>
      <c r="B196" s="12"/>
      <c r="C196" s="38" t="s">
        <v>134</v>
      </c>
      <c r="D196" s="32"/>
      <c r="E196" s="13"/>
      <c r="F196" s="18"/>
      <c r="G196" s="32"/>
      <c r="H196" s="14"/>
      <c r="I196" s="29"/>
      <c r="J196" s="16"/>
    </row>
    <row r="197" spans="1:10" ht="28.8" x14ac:dyDescent="0.3">
      <c r="A197" s="19">
        <f>IF(F197&lt;&gt;"",1+MAX($A$6:A196),"")</f>
        <v>163</v>
      </c>
      <c r="B197" s="12"/>
      <c r="C197" s="17" t="s">
        <v>135</v>
      </c>
      <c r="D197" s="32">
        <v>1</v>
      </c>
      <c r="E197" s="13">
        <v>0</v>
      </c>
      <c r="F197" s="18">
        <f t="shared" ref="F197:F200" si="11">D197*(1+E197)</f>
        <v>1</v>
      </c>
      <c r="G197" s="32" t="s">
        <v>13</v>
      </c>
      <c r="H197" s="14">
        <v>10500</v>
      </c>
      <c r="I197" s="29">
        <f t="shared" ref="I197:I218" si="12">H197*F197</f>
        <v>10500</v>
      </c>
      <c r="J197" s="16"/>
    </row>
    <row r="198" spans="1:10" ht="28.8" x14ac:dyDescent="0.3">
      <c r="A198" s="19">
        <f>IF(F198&lt;&gt;"",1+MAX($A$6:A197),"")</f>
        <v>164</v>
      </c>
      <c r="B198" s="12"/>
      <c r="C198" s="17" t="s">
        <v>136</v>
      </c>
      <c r="D198" s="32">
        <v>1</v>
      </c>
      <c r="E198" s="13">
        <v>0</v>
      </c>
      <c r="F198" s="18">
        <f t="shared" si="11"/>
        <v>1</v>
      </c>
      <c r="G198" s="32" t="s">
        <v>13</v>
      </c>
      <c r="H198" s="14">
        <v>10500</v>
      </c>
      <c r="I198" s="29">
        <f t="shared" si="12"/>
        <v>10500</v>
      </c>
      <c r="J198" s="16"/>
    </row>
    <row r="199" spans="1:10" ht="28.8" x14ac:dyDescent="0.3">
      <c r="A199" s="19">
        <f>IF(F199&lt;&gt;"",1+MAX($A$6:A198),"")</f>
        <v>165</v>
      </c>
      <c r="B199" s="12"/>
      <c r="C199" s="17" t="s">
        <v>137</v>
      </c>
      <c r="D199" s="32">
        <v>1</v>
      </c>
      <c r="E199" s="13">
        <v>0</v>
      </c>
      <c r="F199" s="18">
        <f t="shared" si="11"/>
        <v>1</v>
      </c>
      <c r="G199" s="32" t="s">
        <v>13</v>
      </c>
      <c r="H199" s="14">
        <v>10500</v>
      </c>
      <c r="I199" s="29">
        <f t="shared" si="12"/>
        <v>10500</v>
      </c>
      <c r="J199" s="16"/>
    </row>
    <row r="200" spans="1:10" ht="15.6" x14ac:dyDescent="0.3">
      <c r="A200" s="19">
        <f>IF(F200&lt;&gt;"",1+MAX($A$6:A199),"")</f>
        <v>166</v>
      </c>
      <c r="B200" s="12"/>
      <c r="C200" s="17" t="s">
        <v>149</v>
      </c>
      <c r="D200" s="32">
        <v>3</v>
      </c>
      <c r="E200" s="13">
        <v>0</v>
      </c>
      <c r="F200" s="18">
        <f t="shared" si="11"/>
        <v>3</v>
      </c>
      <c r="G200" s="32" t="s">
        <v>13</v>
      </c>
      <c r="H200" s="14">
        <v>650</v>
      </c>
      <c r="I200" s="29">
        <f t="shared" si="12"/>
        <v>1950</v>
      </c>
      <c r="J200" s="16"/>
    </row>
    <row r="201" spans="1:10" ht="15.6" x14ac:dyDescent="0.3">
      <c r="A201" s="19" t="str">
        <f>IF(F201&lt;&gt;"",1+MAX($A$6:A200),"")</f>
        <v/>
      </c>
      <c r="B201" s="12"/>
      <c r="C201" s="17"/>
      <c r="D201" s="32"/>
      <c r="E201" s="13"/>
      <c r="F201" s="18"/>
      <c r="G201" s="32"/>
      <c r="H201" s="14"/>
      <c r="I201" s="29"/>
      <c r="J201" s="16"/>
    </row>
    <row r="202" spans="1:10" ht="15.6" x14ac:dyDescent="0.3">
      <c r="A202" s="19" t="str">
        <f>IF(F202&lt;&gt;"",1+MAX($A$6:A201),"")</f>
        <v/>
      </c>
      <c r="B202" s="12"/>
      <c r="C202" s="38" t="s">
        <v>138</v>
      </c>
      <c r="D202" s="32"/>
      <c r="E202" s="13"/>
      <c r="F202" s="18"/>
      <c r="G202" s="32"/>
      <c r="H202" s="14"/>
      <c r="I202" s="29"/>
      <c r="J202" s="16"/>
    </row>
    <row r="203" spans="1:10" ht="15.6" x14ac:dyDescent="0.3">
      <c r="A203" s="19">
        <f>IF(F203&lt;&gt;"",1+MAX($A$6:A202),"")</f>
        <v>167</v>
      </c>
      <c r="B203" s="12"/>
      <c r="C203" s="17" t="s">
        <v>139</v>
      </c>
      <c r="D203" s="32">
        <v>1</v>
      </c>
      <c r="E203" s="13">
        <v>0</v>
      </c>
      <c r="F203" s="18">
        <f t="shared" si="9"/>
        <v>1</v>
      </c>
      <c r="G203" s="32" t="s">
        <v>13</v>
      </c>
      <c r="H203" s="14">
        <v>100</v>
      </c>
      <c r="I203" s="29">
        <f t="shared" si="12"/>
        <v>100</v>
      </c>
      <c r="J203" s="16"/>
    </row>
    <row r="204" spans="1:10" ht="15.6" x14ac:dyDescent="0.3">
      <c r="A204" s="19">
        <f>IF(F204&lt;&gt;"",1+MAX($A$6:A203),"")</f>
        <v>168</v>
      </c>
      <c r="B204" s="12"/>
      <c r="C204" s="17" t="s">
        <v>140</v>
      </c>
      <c r="D204" s="32">
        <v>1</v>
      </c>
      <c r="E204" s="13">
        <v>0</v>
      </c>
      <c r="F204" s="18">
        <f t="shared" si="9"/>
        <v>1</v>
      </c>
      <c r="G204" s="32" t="s">
        <v>13</v>
      </c>
      <c r="H204" s="14">
        <v>2600</v>
      </c>
      <c r="I204" s="29">
        <f t="shared" si="12"/>
        <v>2600</v>
      </c>
      <c r="J204" s="16"/>
    </row>
    <row r="205" spans="1:10" ht="15.6" x14ac:dyDescent="0.3">
      <c r="A205" s="19">
        <f>IF(F205&lt;&gt;"",1+MAX($A$6:A204),"")</f>
        <v>169</v>
      </c>
      <c r="B205" s="12"/>
      <c r="C205" s="17" t="s">
        <v>141</v>
      </c>
      <c r="D205" s="32">
        <v>1</v>
      </c>
      <c r="E205" s="13">
        <v>0</v>
      </c>
      <c r="F205" s="18">
        <f t="shared" si="9"/>
        <v>1</v>
      </c>
      <c r="G205" s="32" t="s">
        <v>13</v>
      </c>
      <c r="H205" s="14">
        <v>14000</v>
      </c>
      <c r="I205" s="29">
        <f t="shared" si="12"/>
        <v>14000</v>
      </c>
      <c r="J205" s="16"/>
    </row>
    <row r="206" spans="1:10" ht="15.6" x14ac:dyDescent="0.3">
      <c r="A206" s="19">
        <f>IF(F206&lt;&gt;"",1+MAX($A$6:A205),"")</f>
        <v>170</v>
      </c>
      <c r="B206" s="12"/>
      <c r="C206" s="17" t="s">
        <v>142</v>
      </c>
      <c r="D206" s="32">
        <v>1</v>
      </c>
      <c r="E206" s="13">
        <v>0</v>
      </c>
      <c r="F206" s="18">
        <f t="shared" si="9"/>
        <v>1</v>
      </c>
      <c r="G206" s="32" t="s">
        <v>13</v>
      </c>
      <c r="H206" s="14">
        <v>2800</v>
      </c>
      <c r="I206" s="29">
        <f t="shared" si="12"/>
        <v>2800</v>
      </c>
      <c r="J206" s="16"/>
    </row>
    <row r="207" spans="1:10" ht="15.6" x14ac:dyDescent="0.3">
      <c r="A207" s="19" t="str">
        <f>IF(F207&lt;&gt;"",1+MAX($A$6:A206),"")</f>
        <v/>
      </c>
      <c r="B207" s="12"/>
      <c r="C207" s="17"/>
      <c r="D207" s="32"/>
      <c r="E207" s="13"/>
      <c r="F207" s="18"/>
      <c r="G207" s="32"/>
      <c r="H207" s="14"/>
      <c r="I207" s="29"/>
      <c r="J207" s="16"/>
    </row>
    <row r="208" spans="1:10" ht="15.6" x14ac:dyDescent="0.3">
      <c r="A208" s="19" t="str">
        <f>IF(F208&lt;&gt;"",1+MAX($A$6:A207),"")</f>
        <v/>
      </c>
      <c r="B208" s="12"/>
      <c r="C208" s="38" t="s">
        <v>143</v>
      </c>
      <c r="D208" s="32"/>
      <c r="E208" s="13"/>
      <c r="F208" s="18"/>
      <c r="G208" s="32"/>
      <c r="H208" s="14"/>
      <c r="I208" s="29"/>
      <c r="J208" s="16"/>
    </row>
    <row r="209" spans="1:10" ht="15.6" x14ac:dyDescent="0.3">
      <c r="A209" s="19">
        <f>IF(F209&lt;&gt;"",1+MAX($A$6:A208),"")</f>
        <v>171</v>
      </c>
      <c r="B209" s="12"/>
      <c r="C209" s="17" t="s">
        <v>148</v>
      </c>
      <c r="D209" s="32">
        <v>441</v>
      </c>
      <c r="E209" s="13">
        <v>0</v>
      </c>
      <c r="F209" s="18">
        <f t="shared" si="9"/>
        <v>441</v>
      </c>
      <c r="G209" s="32" t="s">
        <v>13</v>
      </c>
      <c r="H209" s="14">
        <v>25</v>
      </c>
      <c r="I209" s="29">
        <f t="shared" si="12"/>
        <v>11025</v>
      </c>
      <c r="J209" s="16"/>
    </row>
    <row r="210" spans="1:10" ht="15.6" x14ac:dyDescent="0.3">
      <c r="A210" s="19">
        <f>IF(F210&lt;&gt;"",1+MAX($A$6:A209),"")</f>
        <v>172</v>
      </c>
      <c r="B210" s="12"/>
      <c r="C210" s="17" t="s">
        <v>145</v>
      </c>
      <c r="D210" s="32">
        <v>50</v>
      </c>
      <c r="E210" s="13">
        <v>0</v>
      </c>
      <c r="F210" s="18">
        <f t="shared" si="9"/>
        <v>50</v>
      </c>
      <c r="G210" s="32" t="s">
        <v>13</v>
      </c>
      <c r="H210" s="14">
        <v>20</v>
      </c>
      <c r="I210" s="29">
        <f t="shared" si="12"/>
        <v>1000</v>
      </c>
      <c r="J210" s="16"/>
    </row>
    <row r="211" spans="1:10" ht="15.6" x14ac:dyDescent="0.3">
      <c r="A211" s="19">
        <f>IF(F211&lt;&gt;"",1+MAX($A$6:A210),"")</f>
        <v>173</v>
      </c>
      <c r="B211" s="12"/>
      <c r="C211" s="17" t="s">
        <v>146</v>
      </c>
      <c r="D211" s="32">
        <v>3</v>
      </c>
      <c r="E211" s="13">
        <v>0</v>
      </c>
      <c r="F211" s="18">
        <f t="shared" si="9"/>
        <v>3</v>
      </c>
      <c r="G211" s="32" t="s">
        <v>13</v>
      </c>
      <c r="H211" s="14">
        <v>20</v>
      </c>
      <c r="I211" s="29">
        <f t="shared" si="12"/>
        <v>60</v>
      </c>
      <c r="J211" s="16"/>
    </row>
    <row r="212" spans="1:10" ht="15.6" x14ac:dyDescent="0.3">
      <c r="A212" s="19">
        <f>IF(F212&lt;&gt;"",1+MAX($A$6:A211),"")</f>
        <v>174</v>
      </c>
      <c r="B212" s="12"/>
      <c r="C212" s="17" t="s">
        <v>147</v>
      </c>
      <c r="D212" s="32">
        <v>82</v>
      </c>
      <c r="E212" s="13">
        <v>0</v>
      </c>
      <c r="F212" s="18">
        <f t="shared" si="9"/>
        <v>82</v>
      </c>
      <c r="G212" s="32" t="s">
        <v>13</v>
      </c>
      <c r="H212" s="14">
        <v>20</v>
      </c>
      <c r="I212" s="29">
        <f t="shared" si="12"/>
        <v>1640</v>
      </c>
      <c r="J212" s="16"/>
    </row>
    <row r="213" spans="1:10" ht="28.8" x14ac:dyDescent="0.3">
      <c r="A213" s="19">
        <f>IF(F213&lt;&gt;"",1+MAX($A$6:A212),"")</f>
        <v>175</v>
      </c>
      <c r="B213" s="12"/>
      <c r="C213" s="17" t="s">
        <v>154</v>
      </c>
      <c r="D213" s="32">
        <v>6960</v>
      </c>
      <c r="E213" s="13">
        <v>0.1</v>
      </c>
      <c r="F213" s="18">
        <f t="shared" si="9"/>
        <v>7656.0000000000009</v>
      </c>
      <c r="G213" s="32" t="s">
        <v>12</v>
      </c>
      <c r="H213" s="14">
        <v>11</v>
      </c>
      <c r="I213" s="29">
        <f t="shared" si="12"/>
        <v>84216.000000000015</v>
      </c>
      <c r="J213" s="16"/>
    </row>
    <row r="214" spans="1:10" ht="15.6" x14ac:dyDescent="0.3">
      <c r="A214" s="19" t="str">
        <f>IF(F214&lt;&gt;"",1+MAX($A$6:A213),"")</f>
        <v/>
      </c>
      <c r="B214" s="12"/>
      <c r="C214" s="17"/>
      <c r="D214" s="32"/>
      <c r="E214" s="13"/>
      <c r="F214" s="18"/>
      <c r="G214" s="32"/>
      <c r="H214" s="14"/>
      <c r="I214" s="29"/>
      <c r="J214" s="16"/>
    </row>
    <row r="215" spans="1:10" ht="15.6" x14ac:dyDescent="0.3">
      <c r="A215" s="19" t="str">
        <f>IF(F215&lt;&gt;"",1+MAX($A$6:A214),"")</f>
        <v/>
      </c>
      <c r="B215" s="12"/>
      <c r="C215" s="17"/>
      <c r="D215" s="32"/>
      <c r="E215" s="13"/>
      <c r="F215" s="18"/>
      <c r="G215" s="32"/>
      <c r="H215" s="14"/>
      <c r="I215" s="29"/>
      <c r="J215" s="16"/>
    </row>
    <row r="216" spans="1:10" ht="15.6" x14ac:dyDescent="0.3">
      <c r="A216" s="19" t="str">
        <f>IF(F216&lt;&gt;"",1+MAX($A$6:A215),"")</f>
        <v/>
      </c>
      <c r="B216" s="12"/>
      <c r="C216" s="38" t="s">
        <v>17</v>
      </c>
      <c r="D216" s="32"/>
      <c r="E216" s="13"/>
      <c r="F216" s="18"/>
      <c r="G216" s="32"/>
      <c r="H216" s="14"/>
      <c r="I216" s="29"/>
      <c r="J216" s="16"/>
    </row>
    <row r="217" spans="1:10" ht="15.6" x14ac:dyDescent="0.3">
      <c r="A217" s="19">
        <f>IF(F217&lt;&gt;"",1+MAX($A$6:A216),"")</f>
        <v>176</v>
      </c>
      <c r="B217" s="12"/>
      <c r="C217" s="17" t="s">
        <v>150</v>
      </c>
      <c r="D217" s="32">
        <v>5</v>
      </c>
      <c r="E217" s="13">
        <v>0</v>
      </c>
      <c r="F217" s="18">
        <f t="shared" ref="F217:F218" si="13">D217*(1+E217)</f>
        <v>5</v>
      </c>
      <c r="G217" s="32" t="s">
        <v>13</v>
      </c>
      <c r="H217" s="14">
        <v>100</v>
      </c>
      <c r="I217" s="29">
        <f t="shared" si="12"/>
        <v>500</v>
      </c>
      <c r="J217" s="16"/>
    </row>
    <row r="218" spans="1:10" ht="15.6" x14ac:dyDescent="0.3">
      <c r="A218" s="19">
        <f>IF(F218&lt;&gt;"",1+MAX($A$6:A217),"")</f>
        <v>177</v>
      </c>
      <c r="B218" s="12"/>
      <c r="C218" s="17" t="s">
        <v>151</v>
      </c>
      <c r="D218" s="32">
        <v>3</v>
      </c>
      <c r="E218" s="13">
        <v>0</v>
      </c>
      <c r="F218" s="18">
        <f t="shared" si="13"/>
        <v>3</v>
      </c>
      <c r="G218" s="32" t="s">
        <v>13</v>
      </c>
      <c r="H218" s="14">
        <v>2500</v>
      </c>
      <c r="I218" s="29">
        <f t="shared" si="12"/>
        <v>7500</v>
      </c>
      <c r="J218" s="16"/>
    </row>
    <row r="219" spans="1:10" ht="15.6" x14ac:dyDescent="0.3">
      <c r="A219" s="19" t="str">
        <f>IF(F219&lt;&gt;"",1+MAX($A$6:A218),"")</f>
        <v/>
      </c>
      <c r="B219" s="12"/>
      <c r="C219" s="17"/>
      <c r="D219" s="18"/>
      <c r="E219" s="13"/>
      <c r="F219" s="18"/>
      <c r="G219" s="32"/>
      <c r="H219" s="14"/>
      <c r="I219" s="29"/>
      <c r="J219" s="16"/>
    </row>
    <row r="220" spans="1:10" ht="15.6" x14ac:dyDescent="0.3">
      <c r="A220" s="19" t="str">
        <f>IF(F220&lt;&gt;"",1+MAX($A$6:A12),"")</f>
        <v/>
      </c>
      <c r="B220" s="12"/>
      <c r="C220" s="17"/>
      <c r="D220" s="18"/>
      <c r="E220" s="13"/>
      <c r="F220" s="18"/>
      <c r="G220" s="32"/>
      <c r="H220" s="14"/>
      <c r="I220" s="15"/>
      <c r="J220" s="16"/>
    </row>
    <row r="221" spans="1:10" ht="16.2" thickBot="1" x14ac:dyDescent="0.35">
      <c r="A221" s="11"/>
      <c r="B221" s="2"/>
      <c r="C221" s="3"/>
      <c r="D221" s="4"/>
      <c r="E221" s="5"/>
      <c r="F221" s="6"/>
      <c r="G221" s="7"/>
      <c r="H221" s="8"/>
      <c r="I221" s="9"/>
      <c r="J221" s="10"/>
    </row>
    <row r="222" spans="1:10" ht="16.2" thickBot="1" x14ac:dyDescent="0.3">
      <c r="A222" s="46" t="s">
        <v>2</v>
      </c>
      <c r="B222" s="45"/>
      <c r="C222" s="45"/>
      <c r="D222" s="44"/>
      <c r="E222" s="44"/>
      <c r="F222" s="44"/>
      <c r="G222" s="43"/>
      <c r="H222" s="45"/>
      <c r="I222" s="42">
        <f>SUM(I6:I221)</f>
        <v>1385820.4300000002</v>
      </c>
      <c r="J222" s="41">
        <f>SUM(J6:J221)</f>
        <v>1385820.4300000002</v>
      </c>
    </row>
    <row r="223" spans="1:10" ht="16.2" thickBot="1" x14ac:dyDescent="0.3">
      <c r="A223" s="46" t="s">
        <v>11</v>
      </c>
      <c r="B223" s="45"/>
      <c r="C223" s="45"/>
      <c r="D223" s="44"/>
      <c r="E223" s="44"/>
      <c r="F223" s="44"/>
      <c r="G223" s="43"/>
      <c r="H223" s="40">
        <v>0.25</v>
      </c>
      <c r="I223" s="42">
        <f>H223*I222</f>
        <v>346455.10750000004</v>
      </c>
      <c r="J223" s="41">
        <f>H223*J222</f>
        <v>346455.10750000004</v>
      </c>
    </row>
    <row r="224" spans="1:10" ht="16.2" thickBot="1" x14ac:dyDescent="0.3">
      <c r="A224" s="46" t="s">
        <v>10</v>
      </c>
      <c r="B224" s="45"/>
      <c r="C224" s="45"/>
      <c r="D224" s="44"/>
      <c r="E224" s="44"/>
      <c r="F224" s="44"/>
      <c r="G224" s="43"/>
      <c r="H224" s="45"/>
      <c r="I224" s="42">
        <f>SUM(I222:I223)</f>
        <v>1732275.5375000001</v>
      </c>
      <c r="J224" s="41">
        <f>SUM(J222:J223)</f>
        <v>1732275.5375000001</v>
      </c>
    </row>
    <row r="225" spans="1:10" ht="15.6" x14ac:dyDescent="0.25">
      <c r="A225" s="21"/>
      <c r="B225" s="22"/>
      <c r="C225" s="23" t="s">
        <v>219</v>
      </c>
      <c r="D225" s="24"/>
      <c r="E225" s="24"/>
      <c r="F225" s="24"/>
      <c r="G225" s="25"/>
      <c r="H225" s="22"/>
      <c r="I225" s="26"/>
      <c r="J225" s="27"/>
    </row>
    <row r="227" spans="1:10" ht="15.6" x14ac:dyDescent="0.3">
      <c r="C227" s="20" t="s">
        <v>155</v>
      </c>
    </row>
    <row r="228" spans="1:10" x14ac:dyDescent="0.25">
      <c r="C228" s="17"/>
    </row>
    <row r="229" spans="1:10" x14ac:dyDescent="0.25">
      <c r="C229" s="17"/>
    </row>
  </sheetData>
  <mergeCells count="3">
    <mergeCell ref="H1:K1"/>
    <mergeCell ref="G2:G3"/>
    <mergeCell ref="H2:K3"/>
  </mergeCells>
  <printOptions horizontalCentered="1" verticalCentered="1"/>
  <pageMargins left="0.7" right="0.7" top="0.75" bottom="0.75" header="0.3" footer="0.3"/>
  <pageSetup scale="6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3B42033-C983-41FC-A634-215FFA45C4DF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DETAILED ESTIMATE </vt:lpstr>
      <vt:lpstr>Chart1</vt:lpstr>
      <vt:lpstr>'DETAILED ESTIMATE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Marks</dc:creator>
  <cp:lastModifiedBy>Baqar Husaini</cp:lastModifiedBy>
  <cp:lastPrinted>2016-12-12T19:07:52Z</cp:lastPrinted>
  <dcterms:created xsi:type="dcterms:W3CDTF">2004-05-05T14:08:18Z</dcterms:created>
  <dcterms:modified xsi:type="dcterms:W3CDTF">2025-02-12T16:33:45Z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{E3B42033-C983-41FC-A634-215FFA45C4DF}</vt:lpwstr>
  </property>
</Properties>
</file>