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Local Disk (E)\Email Marketing\Nexa Estimating LLC\Nexa Samples\Painting\"/>
    </mc:Choice>
  </mc:AlternateContent>
  <xr:revisionPtr revIDLastSave="0" documentId="13_ncr:1_{B0522C66-1DEE-471A-BEB7-2284837366AB}" xr6:coauthVersionLast="47" xr6:coauthVersionMax="47" xr10:uidLastSave="{00000000-0000-0000-0000-000000000000}"/>
  <bookViews>
    <workbookView xWindow="-120" yWindow="-120" windowWidth="20730" windowHeight="11160" firstSheet="2" activeTab="2" xr2:uid="{00000000-000D-0000-FFFF-FFFF00000000}"/>
  </bookViews>
  <sheets>
    <sheet name="Chart1" sheetId="14" state="hidden" r:id="rId1"/>
    <sheet name="Sheet1" sheetId="15" state="hidden" r:id="rId2"/>
    <sheet name="DETAILED ESTIMATE " sheetId="16" r:id="rId3"/>
  </sheets>
  <definedNames>
    <definedName name="_xlnm.Print_Area" localSheetId="2">'DETAILED ESTIMATE '!$A$1:$J$22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" i="16" l="1"/>
  <c r="A8" i="16" l="1"/>
  <c r="F11" i="16"/>
  <c r="I11" i="16" s="1"/>
  <c r="F12" i="16"/>
  <c r="I12" i="16"/>
  <c r="F13" i="16"/>
  <c r="I13" i="16" s="1"/>
  <c r="F14" i="16"/>
  <c r="I14" i="16"/>
  <c r="F15" i="16"/>
  <c r="I15" i="16" s="1"/>
  <c r="F10" i="16"/>
  <c r="I10" i="16" s="1"/>
  <c r="D9" i="16"/>
  <c r="F9" i="16" s="1"/>
  <c r="I9" i="16" s="1"/>
  <c r="J7" i="16" l="1"/>
  <c r="I18" i="16"/>
  <c r="I19" i="16" l="1"/>
  <c r="I20" i="16" s="1"/>
  <c r="J18" i="16" l="1"/>
  <c r="J19" i="16" s="1"/>
  <c r="J20" i="16" s="1"/>
  <c r="A9" i="16" l="1"/>
  <c r="A10" i="16" s="1"/>
  <c r="A11" i="16" s="1"/>
  <c r="A12" i="16" s="1"/>
  <c r="A13" i="16" s="1"/>
  <c r="A14" i="16" s="1"/>
  <c r="A15" i="16" s="1"/>
</calcChain>
</file>

<file path=xl/sharedStrings.xml><?xml version="1.0" encoding="utf-8"?>
<sst xmlns="http://schemas.openxmlformats.org/spreadsheetml/2006/main" count="35" uniqueCount="29">
  <si>
    <t>DESCRIPTION</t>
  </si>
  <si>
    <t>UNIT COST</t>
  </si>
  <si>
    <t>SUB TOTAL</t>
  </si>
  <si>
    <t>SR #</t>
  </si>
  <si>
    <t>QUANTITY</t>
  </si>
  <si>
    <t>WASTAGE
(10%)</t>
  </si>
  <si>
    <t>QTY WITH
WASTAGE</t>
  </si>
  <si>
    <t>UNIT OF
MEASURMENT</t>
  </si>
  <si>
    <t>TOTAL ITEM
COST</t>
  </si>
  <si>
    <t>TOTAL TRADE
COST</t>
  </si>
  <si>
    <t>TOTAL BID</t>
  </si>
  <si>
    <t>OVERHEAD &amp; PROFIT (25%)</t>
  </si>
  <si>
    <t>CSI SECT</t>
  </si>
  <si>
    <t>sf</t>
  </si>
  <si>
    <t xml:space="preserve">PREPARED FOR : </t>
  </si>
  <si>
    <t>PT-3: Latex Acrylic Paint, Finish: Flat, Mfg: SHERWIN WILLIAMS, Location: Ceiling</t>
  </si>
  <si>
    <t>PT-10: Latex Acrylic Paint, Finish: Eggshell, Mfg: SHERWIN WILLIAMS, Location: Corridor Walls</t>
  </si>
  <si>
    <t>PT-4: Latex Acrylic Paint, Finish: Eggshell, Mfg: SHERWIN WILLIAMS, Location: Fitness</t>
  </si>
  <si>
    <t>PT-5: Latex Acrylic Paint, Finish: Eggshell, Mfg: SHERWIN WILLIAMS, Location: Coffee Station</t>
  </si>
  <si>
    <t>PT-6: Latex Acrylic Paint, Finish: Eggshell, Mfg: SHERWIN WILLIAMS, Location: Kitchen</t>
  </si>
  <si>
    <t>PT-7: Latex Acrylic Paint, Finish: Eggshell, Mfg: SHERWIN WILLIAMS, Location: Meeting/Study</t>
  </si>
  <si>
    <t>PT-9: Latex Acrylic Paint, Finish: Satin, Mfg: SHERWIN WILLIAMS, Location: Bath Units, Restrooms</t>
  </si>
  <si>
    <t>PAINTING</t>
  </si>
  <si>
    <t xml:space="preserve">PREPARED BY : </t>
  </si>
  <si>
    <t>Project:</t>
  </si>
  <si>
    <t>Address:</t>
  </si>
  <si>
    <t>Date:</t>
  </si>
  <si>
    <t>Nexa Estimating, LLC</t>
  </si>
  <si>
    <t>5900 Balcones Drive # 14421 St 100 Austin, TX, 78731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</si>
</sst>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.0_);_(&quot;$&quot;* \(#,##0.0\);_(&quot;$&quot;* &quot;-&quot;??_);_(@_)"/>
  </numFmts>
  <fonts count="45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theme="0" tint="-0.34998626667073579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00B0F0"/>
      <name val="Calibri"/>
      <family val="2"/>
      <scheme val="minor"/>
    </font>
    <font>
      <b/>
      <sz val="12"/>
      <color theme="0" tint="-0.499984740745262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Arial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4"/>
      <color rgb="FF92D050"/>
      <name val="Calibri"/>
      <family val="2"/>
      <scheme val="minor"/>
    </font>
    <font>
      <sz val="12"/>
      <color theme="0" tint="-4.9989318521683403E-2"/>
      <name val="Arial"/>
      <family val="2"/>
    </font>
    <font>
      <b/>
      <sz val="14"/>
      <color theme="0" tint="-4.9989318521683403E-2"/>
      <name val="Calibri"/>
      <family val="2"/>
      <scheme val="minor"/>
    </font>
    <font>
      <b/>
      <sz val="24"/>
      <color rgb="FFFF0000"/>
      <name val="Calibri"/>
      <family val="2"/>
      <scheme val="minor"/>
    </font>
    <font>
      <b/>
      <sz val="18"/>
      <color rgb="FF002060"/>
      <name val="Calibri"/>
      <family val="2"/>
      <scheme val="minor"/>
    </font>
    <font>
      <b/>
      <sz val="12"/>
      <color rgb="FFFF0000"/>
      <name val="Arial"/>
      <family val="2"/>
    </font>
    <font>
      <b/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/>
      <right style="thin">
        <color indexed="64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1"/>
      </bottom>
      <diagonal/>
    </border>
    <border>
      <left/>
      <right/>
      <top style="thin">
        <color indexed="64"/>
      </top>
      <bottom style="medium">
        <color theme="1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theme="1"/>
      </top>
      <bottom style="thin">
        <color indexed="64"/>
      </bottom>
      <diagonal/>
    </border>
    <border>
      <left/>
      <right/>
      <top style="medium">
        <color theme="1"/>
      </top>
      <bottom style="thin">
        <color indexed="64"/>
      </bottom>
      <diagonal/>
    </border>
    <border>
      <left/>
      <right style="thin">
        <color indexed="64"/>
      </right>
      <top style="medium">
        <color theme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04">
    <xf numFmtId="0" fontId="0" fillId="0" borderId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43" fontId="22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3" fillId="0" borderId="0"/>
    <xf numFmtId="0" fontId="22" fillId="0" borderId="0"/>
    <xf numFmtId="0" fontId="4" fillId="0" borderId="0"/>
    <xf numFmtId="0" fontId="23" fillId="0" borderId="0"/>
    <xf numFmtId="0" fontId="4" fillId="23" borderId="7" applyNumberFormat="0" applyFont="0" applyAlignment="0" applyProtection="0"/>
    <xf numFmtId="0" fontId="4" fillId="23" borderId="7" applyNumberFormat="0" applyFont="0" applyAlignment="0" applyProtection="0"/>
    <xf numFmtId="0" fontId="18" fillId="20" borderId="8" applyNumberFormat="0" applyAlignment="0" applyProtection="0"/>
    <xf numFmtId="0" fontId="18" fillId="20" borderId="8" applyNumberFormat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4" fillId="0" borderId="0"/>
  </cellStyleXfs>
  <cellXfs count="73">
    <xf numFmtId="0" fontId="0" fillId="0" borderId="0" xfId="0"/>
    <xf numFmtId="0" fontId="24" fillId="0" borderId="10" xfId="0" applyFont="1" applyFill="1" applyBorder="1" applyAlignment="1">
      <alignment vertical="top"/>
    </xf>
    <xf numFmtId="164" fontId="24" fillId="0" borderId="10" xfId="0" applyNumberFormat="1" applyFont="1" applyFill="1" applyBorder="1" applyAlignment="1" applyProtection="1">
      <alignment horizontal="center" vertical="top"/>
    </xf>
    <xf numFmtId="0" fontId="24" fillId="0" borderId="10" xfId="0" applyFont="1" applyFill="1" applyBorder="1" applyAlignment="1">
      <alignment horizontal="center" vertical="top"/>
    </xf>
    <xf numFmtId="42" fontId="25" fillId="0" borderId="10" xfId="0" applyNumberFormat="1" applyFont="1" applyFill="1" applyBorder="1" applyAlignment="1">
      <alignment vertical="top"/>
    </xf>
    <xf numFmtId="0" fontId="28" fillId="0" borderId="10" xfId="0" applyFont="1" applyFill="1" applyBorder="1" applyAlignment="1">
      <alignment vertical="top"/>
    </xf>
    <xf numFmtId="0" fontId="31" fillId="0" borderId="0" xfId="0" applyFont="1" applyBorder="1"/>
    <xf numFmtId="44" fontId="31" fillId="0" borderId="0" xfId="0" applyNumberFormat="1" applyFont="1" applyBorder="1" applyAlignment="1">
      <alignment vertical="center"/>
    </xf>
    <xf numFmtId="9" fontId="31" fillId="0" borderId="0" xfId="0" applyNumberFormat="1" applyFont="1" applyBorder="1" applyAlignment="1">
      <alignment vertical="center"/>
    </xf>
    <xf numFmtId="166" fontId="31" fillId="0" borderId="0" xfId="0" applyNumberFormat="1" applyFont="1" applyBorder="1" applyAlignment="1">
      <alignment vertical="center"/>
    </xf>
    <xf numFmtId="165" fontId="31" fillId="0" borderId="0" xfId="0" applyNumberFormat="1" applyFont="1" applyBorder="1" applyAlignment="1">
      <alignment vertical="center"/>
    </xf>
    <xf numFmtId="0" fontId="31" fillId="0" borderId="15" xfId="0" applyFont="1" applyBorder="1"/>
    <xf numFmtId="0" fontId="25" fillId="0" borderId="17" xfId="0" applyFont="1" applyFill="1" applyBorder="1" applyAlignment="1">
      <alignment horizontal="left" vertical="top"/>
    </xf>
    <xf numFmtId="42" fontId="25" fillId="0" borderId="19" xfId="0" applyNumberFormat="1" applyFont="1" applyFill="1" applyBorder="1" applyAlignment="1">
      <alignment vertical="top"/>
    </xf>
    <xf numFmtId="0" fontId="31" fillId="0" borderId="21" xfId="0" applyFont="1" applyBorder="1"/>
    <xf numFmtId="0" fontId="27" fillId="0" borderId="21" xfId="0" applyFont="1" applyBorder="1"/>
    <xf numFmtId="0" fontId="31" fillId="0" borderId="21" xfId="0" applyFont="1" applyBorder="1" applyAlignment="1">
      <alignment vertical="center"/>
    </xf>
    <xf numFmtId="9" fontId="31" fillId="0" borderId="21" xfId="0" applyNumberFormat="1" applyFont="1" applyBorder="1" applyAlignment="1">
      <alignment vertical="center"/>
    </xf>
    <xf numFmtId="1" fontId="31" fillId="0" borderId="21" xfId="0" applyNumberFormat="1" applyFont="1" applyBorder="1" applyAlignment="1">
      <alignment vertical="center"/>
    </xf>
    <xf numFmtId="0" fontId="31" fillId="0" borderId="21" xfId="0" applyFont="1" applyBorder="1" applyAlignment="1">
      <alignment horizontal="center" vertical="center"/>
    </xf>
    <xf numFmtId="166" fontId="31" fillId="0" borderId="21" xfId="0" applyNumberFormat="1" applyFont="1" applyBorder="1" applyAlignment="1">
      <alignment vertical="center"/>
    </xf>
    <xf numFmtId="165" fontId="31" fillId="0" borderId="21" xfId="0" applyNumberFormat="1" applyFont="1" applyBorder="1" applyAlignment="1">
      <alignment vertical="center"/>
    </xf>
    <xf numFmtId="0" fontId="31" fillId="0" borderId="20" xfId="0" applyFont="1" applyBorder="1"/>
    <xf numFmtId="1" fontId="24" fillId="0" borderId="15" xfId="0" applyNumberFormat="1" applyFont="1" applyFill="1" applyBorder="1" applyAlignment="1">
      <alignment horizontal="center" vertical="top"/>
    </xf>
    <xf numFmtId="1" fontId="24" fillId="0" borderId="20" xfId="0" applyNumberFormat="1" applyFont="1" applyFill="1" applyBorder="1" applyAlignment="1">
      <alignment horizontal="center" vertical="top"/>
    </xf>
    <xf numFmtId="41" fontId="31" fillId="0" borderId="0" xfId="0" applyNumberFormat="1" applyFont="1" applyFill="1" applyBorder="1" applyAlignment="1">
      <alignment horizontal="right" vertical="center"/>
    </xf>
    <xf numFmtId="0" fontId="31" fillId="0" borderId="0" xfId="0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vertical="top" wrapText="1"/>
    </xf>
    <xf numFmtId="1" fontId="31" fillId="0" borderId="15" xfId="0" applyNumberFormat="1" applyFont="1" applyFill="1" applyBorder="1" applyAlignment="1">
      <alignment horizontal="center" vertical="top"/>
    </xf>
    <xf numFmtId="0" fontId="25" fillId="0" borderId="23" xfId="0" applyFont="1" applyFill="1" applyBorder="1" applyAlignment="1">
      <alignment horizontal="left" vertical="top"/>
    </xf>
    <xf numFmtId="0" fontId="24" fillId="0" borderId="24" xfId="0" applyFont="1" applyFill="1" applyBorder="1" applyAlignment="1">
      <alignment vertical="top"/>
    </xf>
    <xf numFmtId="0" fontId="29" fillId="0" borderId="24" xfId="0" applyFont="1" applyFill="1" applyBorder="1" applyAlignment="1">
      <alignment vertical="top"/>
    </xf>
    <xf numFmtId="164" fontId="24" fillId="0" borderId="24" xfId="0" applyNumberFormat="1" applyFont="1" applyFill="1" applyBorder="1" applyAlignment="1" applyProtection="1">
      <alignment horizontal="center" vertical="top"/>
    </xf>
    <xf numFmtId="0" fontId="24" fillId="0" borderId="24" xfId="0" applyFont="1" applyFill="1" applyBorder="1" applyAlignment="1">
      <alignment horizontal="center" vertical="top"/>
    </xf>
    <xf numFmtId="42" fontId="25" fillId="0" borderId="24" xfId="0" applyNumberFormat="1" applyFont="1" applyFill="1" applyBorder="1" applyAlignment="1">
      <alignment vertical="top"/>
    </xf>
    <xf numFmtId="42" fontId="25" fillId="0" borderId="25" xfId="0" applyNumberFormat="1" applyFont="1" applyFill="1" applyBorder="1" applyAlignment="1">
      <alignment vertical="top"/>
    </xf>
    <xf numFmtId="0" fontId="31" fillId="0" borderId="0" xfId="0" applyFont="1" applyFill="1" applyBorder="1" applyAlignment="1">
      <alignment horizontal="left" vertical="top" wrapText="1"/>
    </xf>
    <xf numFmtId="0" fontId="27" fillId="0" borderId="0" xfId="0" applyFont="1" applyFill="1" applyBorder="1" applyAlignment="1">
      <alignment horizontal="left" vertical="top" wrapText="1"/>
    </xf>
    <xf numFmtId="0" fontId="32" fillId="24" borderId="14" xfId="0" applyFont="1" applyFill="1" applyBorder="1" applyAlignment="1">
      <alignment horizontal="center" vertical="center"/>
    </xf>
    <xf numFmtId="0" fontId="32" fillId="24" borderId="22" xfId="0" applyFont="1" applyFill="1" applyBorder="1" applyAlignment="1">
      <alignment horizontal="center" vertical="center"/>
    </xf>
    <xf numFmtId="0" fontId="32" fillId="24" borderId="12" xfId="0" applyFont="1" applyFill="1" applyBorder="1" applyAlignment="1">
      <alignment horizontal="center" vertical="center"/>
    </xf>
    <xf numFmtId="0" fontId="32" fillId="24" borderId="12" xfId="0" applyFont="1" applyFill="1" applyBorder="1" applyAlignment="1">
      <alignment horizontal="center" vertical="center" wrapText="1"/>
    </xf>
    <xf numFmtId="0" fontId="32" fillId="24" borderId="13" xfId="0" applyFont="1" applyFill="1" applyBorder="1" applyAlignment="1">
      <alignment horizontal="center" vertical="center" wrapText="1"/>
    </xf>
    <xf numFmtId="0" fontId="32" fillId="24" borderId="14" xfId="0" applyFont="1" applyFill="1" applyBorder="1" applyAlignment="1">
      <alignment horizontal="center" vertical="center" wrapText="1"/>
    </xf>
    <xf numFmtId="0" fontId="32" fillId="24" borderId="0" xfId="0" applyFont="1" applyFill="1"/>
    <xf numFmtId="0" fontId="34" fillId="24" borderId="0" xfId="0" applyFont="1" applyFill="1"/>
    <xf numFmtId="0" fontId="32" fillId="24" borderId="16" xfId="0" applyFont="1" applyFill="1" applyBorder="1" applyAlignment="1">
      <alignment horizontal="center" vertical="center"/>
    </xf>
    <xf numFmtId="0" fontId="32" fillId="24" borderId="11" xfId="0" applyFont="1" applyFill="1" applyBorder="1" applyAlignment="1">
      <alignment horizontal="center" vertical="center"/>
    </xf>
    <xf numFmtId="0" fontId="32" fillId="24" borderId="11" xfId="0" applyFont="1" applyFill="1" applyBorder="1" applyAlignment="1">
      <alignment vertical="center"/>
    </xf>
    <xf numFmtId="0" fontId="33" fillId="24" borderId="11" xfId="0" applyFont="1" applyFill="1" applyBorder="1"/>
    <xf numFmtId="165" fontId="32" fillId="24" borderId="16" xfId="0" applyNumberFormat="1" applyFont="1" applyFill="1" applyBorder="1"/>
    <xf numFmtId="0" fontId="35" fillId="24" borderId="17" xfId="0" applyFont="1" applyFill="1" applyBorder="1" applyAlignment="1">
      <alignment horizontal="left" vertical="top"/>
    </xf>
    <xf numFmtId="0" fontId="36" fillId="24" borderId="10" xfId="0" applyFont="1" applyFill="1" applyBorder="1" applyAlignment="1">
      <alignment vertical="top"/>
    </xf>
    <xf numFmtId="164" fontId="36" fillId="24" borderId="10" xfId="0" applyNumberFormat="1" applyFont="1" applyFill="1" applyBorder="1" applyAlignment="1" applyProtection="1">
      <alignment horizontal="center" vertical="top"/>
    </xf>
    <xf numFmtId="0" fontId="36" fillId="24" borderId="10" xfId="0" applyFont="1" applyFill="1" applyBorder="1" applyAlignment="1">
      <alignment horizontal="center" vertical="top"/>
    </xf>
    <xf numFmtId="42" fontId="35" fillId="24" borderId="10" xfId="0" applyNumberFormat="1" applyFont="1" applyFill="1" applyBorder="1" applyAlignment="1">
      <alignment vertical="top"/>
    </xf>
    <xf numFmtId="42" fontId="35" fillId="24" borderId="18" xfId="0" applyNumberFormat="1" applyFont="1" applyFill="1" applyBorder="1" applyAlignment="1">
      <alignment vertical="top"/>
    </xf>
    <xf numFmtId="9" fontId="35" fillId="24" borderId="10" xfId="0" applyNumberFormat="1" applyFont="1" applyFill="1" applyBorder="1" applyAlignment="1">
      <alignment horizontal="center" vertical="top"/>
    </xf>
    <xf numFmtId="0" fontId="4" fillId="0" borderId="0" xfId="89"/>
    <xf numFmtId="0" fontId="40" fillId="25" borderId="0" xfId="89" applyFont="1" applyFill="1"/>
    <xf numFmtId="0" fontId="4" fillId="25" borderId="0" xfId="89" applyFill="1"/>
    <xf numFmtId="0" fontId="42" fillId="25" borderId="0" xfId="89" applyFont="1" applyFill="1" applyAlignment="1">
      <alignment vertical="center"/>
    </xf>
    <xf numFmtId="0" fontId="41" fillId="25" borderId="0" xfId="89" applyFont="1" applyFill="1"/>
    <xf numFmtId="2" fontId="37" fillId="25" borderId="0" xfId="89" applyNumberFormat="1" applyFont="1" applyFill="1" applyBorder="1" applyAlignment="1">
      <alignment horizontal="center" vertical="top" wrapText="1"/>
    </xf>
    <xf numFmtId="0" fontId="42" fillId="25" borderId="0" xfId="89" applyFont="1" applyFill="1" applyAlignment="1">
      <alignment horizontal="left" vertical="center"/>
    </xf>
    <xf numFmtId="14" fontId="43" fillId="0" borderId="0" xfId="89" applyNumberFormat="1" applyFont="1" applyAlignment="1">
      <alignment horizontal="left" vertical="center"/>
    </xf>
    <xf numFmtId="14" fontId="30" fillId="25" borderId="26" xfId="89" applyNumberFormat="1" applyFont="1" applyFill="1" applyBorder="1" applyAlignment="1"/>
    <xf numFmtId="0" fontId="38" fillId="26" borderId="0" xfId="89" applyFont="1" applyFill="1"/>
    <xf numFmtId="0" fontId="39" fillId="26" borderId="0" xfId="89" applyFont="1" applyFill="1"/>
    <xf numFmtId="0" fontId="26" fillId="25" borderId="0" xfId="103" applyFont="1" applyFill="1"/>
    <xf numFmtId="0" fontId="43" fillId="0" borderId="0" xfId="89" applyFont="1" applyAlignment="1">
      <alignment vertical="center"/>
    </xf>
    <xf numFmtId="0" fontId="44" fillId="0" borderId="0" xfId="89" applyFont="1" applyAlignment="1">
      <alignment vertical="center"/>
    </xf>
    <xf numFmtId="0" fontId="43" fillId="25" borderId="0" xfId="89" applyFont="1" applyFill="1" applyAlignment="1">
      <alignment vertical="center" wrapText="1"/>
    </xf>
  </cellXfs>
  <cellStyles count="104">
    <cellStyle name="20% - Accent1 2" xfId="1" xr:uid="{00000000-0005-0000-0000-000000000000}"/>
    <cellStyle name="20% - Accent1 3" xfId="2" xr:uid="{00000000-0005-0000-0000-000001000000}"/>
    <cellStyle name="20% - Accent2 2" xfId="3" xr:uid="{00000000-0005-0000-0000-000002000000}"/>
    <cellStyle name="20% - Accent2 3" xfId="4" xr:uid="{00000000-0005-0000-0000-000003000000}"/>
    <cellStyle name="20% - Accent3 2" xfId="5" xr:uid="{00000000-0005-0000-0000-000004000000}"/>
    <cellStyle name="20% - Accent3 3" xfId="6" xr:uid="{00000000-0005-0000-0000-000005000000}"/>
    <cellStyle name="20% - Accent4 2" xfId="7" xr:uid="{00000000-0005-0000-0000-000006000000}"/>
    <cellStyle name="20% - Accent4 3" xfId="8" xr:uid="{00000000-0005-0000-0000-000007000000}"/>
    <cellStyle name="20% - Accent5 2" xfId="9" xr:uid="{00000000-0005-0000-0000-000008000000}"/>
    <cellStyle name="20% - Accent5 3" xfId="10" xr:uid="{00000000-0005-0000-0000-000009000000}"/>
    <cellStyle name="20% - Accent6 2" xfId="11" xr:uid="{00000000-0005-0000-0000-00000A000000}"/>
    <cellStyle name="20% - Accent6 3" xfId="12" xr:uid="{00000000-0005-0000-0000-00000B000000}"/>
    <cellStyle name="40% - Accent1 2" xfId="13" xr:uid="{00000000-0005-0000-0000-00000C000000}"/>
    <cellStyle name="40% - Accent1 3" xfId="14" xr:uid="{00000000-0005-0000-0000-00000D000000}"/>
    <cellStyle name="40% - Accent2 2" xfId="15" xr:uid="{00000000-0005-0000-0000-00000E000000}"/>
    <cellStyle name="40% - Accent2 3" xfId="16" xr:uid="{00000000-0005-0000-0000-00000F000000}"/>
    <cellStyle name="40% - Accent3 2" xfId="17" xr:uid="{00000000-0005-0000-0000-000010000000}"/>
    <cellStyle name="40% - Accent3 3" xfId="18" xr:uid="{00000000-0005-0000-0000-000011000000}"/>
    <cellStyle name="40% - Accent4 2" xfId="19" xr:uid="{00000000-0005-0000-0000-000012000000}"/>
    <cellStyle name="40% - Accent4 3" xfId="20" xr:uid="{00000000-0005-0000-0000-000013000000}"/>
    <cellStyle name="40% - Accent5 2" xfId="21" xr:uid="{00000000-0005-0000-0000-000014000000}"/>
    <cellStyle name="40% - Accent5 3" xfId="22" xr:uid="{00000000-0005-0000-0000-000015000000}"/>
    <cellStyle name="40% - Accent6 2" xfId="23" xr:uid="{00000000-0005-0000-0000-000016000000}"/>
    <cellStyle name="40% - Accent6 3" xfId="24" xr:uid="{00000000-0005-0000-0000-000017000000}"/>
    <cellStyle name="60% - Accent1 2" xfId="25" xr:uid="{00000000-0005-0000-0000-000018000000}"/>
    <cellStyle name="60% - Accent1 3" xfId="26" xr:uid="{00000000-0005-0000-0000-000019000000}"/>
    <cellStyle name="60% - Accent2 2" xfId="27" xr:uid="{00000000-0005-0000-0000-00001A000000}"/>
    <cellStyle name="60% - Accent2 3" xfId="28" xr:uid="{00000000-0005-0000-0000-00001B000000}"/>
    <cellStyle name="60% - Accent3 2" xfId="29" xr:uid="{00000000-0005-0000-0000-00001C000000}"/>
    <cellStyle name="60% - Accent3 3" xfId="30" xr:uid="{00000000-0005-0000-0000-00001D000000}"/>
    <cellStyle name="60% - Accent4 2" xfId="31" xr:uid="{00000000-0005-0000-0000-00001E000000}"/>
    <cellStyle name="60% - Accent4 3" xfId="32" xr:uid="{00000000-0005-0000-0000-00001F000000}"/>
    <cellStyle name="60% - Accent5 2" xfId="33" xr:uid="{00000000-0005-0000-0000-000020000000}"/>
    <cellStyle name="60% - Accent5 3" xfId="34" xr:uid="{00000000-0005-0000-0000-000021000000}"/>
    <cellStyle name="60% - Accent6 2" xfId="35" xr:uid="{00000000-0005-0000-0000-000022000000}"/>
    <cellStyle name="60% - Accent6 3" xfId="36" xr:uid="{00000000-0005-0000-0000-000023000000}"/>
    <cellStyle name="Accent1 2" xfId="37" xr:uid="{00000000-0005-0000-0000-000024000000}"/>
    <cellStyle name="Accent1 3" xfId="38" xr:uid="{00000000-0005-0000-0000-000025000000}"/>
    <cellStyle name="Accent2 2" xfId="39" xr:uid="{00000000-0005-0000-0000-000026000000}"/>
    <cellStyle name="Accent2 3" xfId="40" xr:uid="{00000000-0005-0000-0000-000027000000}"/>
    <cellStyle name="Accent3 2" xfId="41" xr:uid="{00000000-0005-0000-0000-000028000000}"/>
    <cellStyle name="Accent3 3" xfId="42" xr:uid="{00000000-0005-0000-0000-000029000000}"/>
    <cellStyle name="Accent4 2" xfId="43" xr:uid="{00000000-0005-0000-0000-00002A000000}"/>
    <cellStyle name="Accent4 3" xfId="44" xr:uid="{00000000-0005-0000-0000-00002B000000}"/>
    <cellStyle name="Accent5 2" xfId="45" xr:uid="{00000000-0005-0000-0000-00002C000000}"/>
    <cellStyle name="Accent5 3" xfId="46" xr:uid="{00000000-0005-0000-0000-00002D000000}"/>
    <cellStyle name="Accent6 2" xfId="47" xr:uid="{00000000-0005-0000-0000-00002E000000}"/>
    <cellStyle name="Accent6 3" xfId="48" xr:uid="{00000000-0005-0000-0000-00002F000000}"/>
    <cellStyle name="Bad 2" xfId="49" xr:uid="{00000000-0005-0000-0000-000030000000}"/>
    <cellStyle name="Bad 3" xfId="50" xr:uid="{00000000-0005-0000-0000-000031000000}"/>
    <cellStyle name="Calculation 2" xfId="51" xr:uid="{00000000-0005-0000-0000-000032000000}"/>
    <cellStyle name="Calculation 3" xfId="52" xr:uid="{00000000-0005-0000-0000-000033000000}"/>
    <cellStyle name="Check Cell 2" xfId="53" xr:uid="{00000000-0005-0000-0000-000034000000}"/>
    <cellStyle name="Check Cell 3" xfId="54" xr:uid="{00000000-0005-0000-0000-000035000000}"/>
    <cellStyle name="Comma 2" xfId="55" xr:uid="{00000000-0005-0000-0000-000036000000}"/>
    <cellStyle name="Comma 2 2" xfId="90" xr:uid="{00000000-0005-0000-0000-000037000000}"/>
    <cellStyle name="Explanatory Text 2" xfId="56" xr:uid="{00000000-0005-0000-0000-000038000000}"/>
    <cellStyle name="Explanatory Text 3" xfId="57" xr:uid="{00000000-0005-0000-0000-000039000000}"/>
    <cellStyle name="Good 2" xfId="58" xr:uid="{00000000-0005-0000-0000-00003A000000}"/>
    <cellStyle name="Good 3" xfId="59" xr:uid="{00000000-0005-0000-0000-00003B000000}"/>
    <cellStyle name="Heading 1 2" xfId="60" xr:uid="{00000000-0005-0000-0000-00003C000000}"/>
    <cellStyle name="Heading 1 3" xfId="61" xr:uid="{00000000-0005-0000-0000-00003D000000}"/>
    <cellStyle name="Heading 2 2" xfId="62" xr:uid="{00000000-0005-0000-0000-00003E000000}"/>
    <cellStyle name="Heading 2 3" xfId="63" xr:uid="{00000000-0005-0000-0000-00003F000000}"/>
    <cellStyle name="Heading 3 2" xfId="64" xr:uid="{00000000-0005-0000-0000-000040000000}"/>
    <cellStyle name="Heading 3 3" xfId="65" xr:uid="{00000000-0005-0000-0000-000041000000}"/>
    <cellStyle name="Heading 4 2" xfId="66" xr:uid="{00000000-0005-0000-0000-000042000000}"/>
    <cellStyle name="Heading 4 3" xfId="67" xr:uid="{00000000-0005-0000-0000-000043000000}"/>
    <cellStyle name="Input 2" xfId="68" xr:uid="{00000000-0005-0000-0000-000044000000}"/>
    <cellStyle name="Input 3" xfId="69" xr:uid="{00000000-0005-0000-0000-000045000000}"/>
    <cellStyle name="Linked Cell 2" xfId="70" xr:uid="{00000000-0005-0000-0000-000046000000}"/>
    <cellStyle name="Linked Cell 3" xfId="71" xr:uid="{00000000-0005-0000-0000-000047000000}"/>
    <cellStyle name="Neutral 2" xfId="72" xr:uid="{00000000-0005-0000-0000-000048000000}"/>
    <cellStyle name="Neutral 3" xfId="73" xr:uid="{00000000-0005-0000-0000-000049000000}"/>
    <cellStyle name="Normal" xfId="0" builtinId="0"/>
    <cellStyle name="Normal 2" xfId="89" xr:uid="{00000000-0005-0000-0000-00004B000000}"/>
    <cellStyle name="Normal 2 2" xfId="74" xr:uid="{00000000-0005-0000-0000-00004C000000}"/>
    <cellStyle name="Normal 2 3" xfId="75" xr:uid="{00000000-0005-0000-0000-00004D000000}"/>
    <cellStyle name="Normal 2 3 2" xfId="100" xr:uid="{00000000-0005-0000-0000-00004E000000}"/>
    <cellStyle name="Normal 2 3 3" xfId="97" xr:uid="{00000000-0005-0000-0000-00004F000000}"/>
    <cellStyle name="Normal 2 3 4" xfId="94" xr:uid="{00000000-0005-0000-0000-000050000000}"/>
    <cellStyle name="Normal 2 3 5" xfId="91" xr:uid="{00000000-0005-0000-0000-000051000000}"/>
    <cellStyle name="Normal 3" xfId="76" xr:uid="{00000000-0005-0000-0000-000052000000}"/>
    <cellStyle name="Normal 4" xfId="88" xr:uid="{00000000-0005-0000-0000-000053000000}"/>
    <cellStyle name="Normal 4 2" xfId="102" xr:uid="{00000000-0005-0000-0000-000054000000}"/>
    <cellStyle name="Normal 4 3" xfId="99" xr:uid="{00000000-0005-0000-0000-000055000000}"/>
    <cellStyle name="Normal 4 4" xfId="96" xr:uid="{00000000-0005-0000-0000-000056000000}"/>
    <cellStyle name="Normal 4 5" xfId="93" xr:uid="{00000000-0005-0000-0000-000057000000}"/>
    <cellStyle name="Normal 5" xfId="103" xr:uid="{159B054C-CFFB-490F-9726-BD7E1EDA64F2}"/>
    <cellStyle name="Normal 6" xfId="77" xr:uid="{00000000-0005-0000-0000-000058000000}"/>
    <cellStyle name="Normal 6 2" xfId="101" xr:uid="{00000000-0005-0000-0000-000059000000}"/>
    <cellStyle name="Normal 6 3" xfId="98" xr:uid="{00000000-0005-0000-0000-00005A000000}"/>
    <cellStyle name="Normal 6 4" xfId="95" xr:uid="{00000000-0005-0000-0000-00005B000000}"/>
    <cellStyle name="Normal 6 5" xfId="92" xr:uid="{00000000-0005-0000-0000-00005C000000}"/>
    <cellStyle name="Note 2" xfId="78" xr:uid="{00000000-0005-0000-0000-00005D000000}"/>
    <cellStyle name="Note 3" xfId="79" xr:uid="{00000000-0005-0000-0000-00005E000000}"/>
    <cellStyle name="Output 2" xfId="80" xr:uid="{00000000-0005-0000-0000-00005F000000}"/>
    <cellStyle name="Output 3" xfId="81" xr:uid="{00000000-0005-0000-0000-000060000000}"/>
    <cellStyle name="Title 2" xfId="82" xr:uid="{00000000-0005-0000-0000-000061000000}"/>
    <cellStyle name="Title 3" xfId="83" xr:uid="{00000000-0005-0000-0000-000062000000}"/>
    <cellStyle name="Total 2" xfId="84" xr:uid="{00000000-0005-0000-0000-000063000000}"/>
    <cellStyle name="Total 3" xfId="85" xr:uid="{00000000-0005-0000-0000-000064000000}"/>
    <cellStyle name="Warning Text 2" xfId="86" xr:uid="{00000000-0005-0000-0000-000065000000}"/>
    <cellStyle name="Warning Text 3" xfId="87" xr:uid="{00000000-0005-0000-0000-000066000000}"/>
  </cellStyles>
  <dxfs count="0"/>
  <tableStyles count="0" defaultTableStyle="TableStyleMedium9" defaultPivotStyle="PivotStyleLight16"/>
  <colors>
    <mruColors>
      <color rgb="FF6DD9FF"/>
      <color rgb="FFFFFFFF"/>
      <color rgb="FF2DC8FF"/>
      <color rgb="FF48B8E0"/>
      <color rgb="FFD4F5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8280-4D45-9AAA-E51F6C8ABB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1748352"/>
        <c:axId val="241749136"/>
      </c:barChart>
      <c:catAx>
        <c:axId val="241748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2700000" vert="horz"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Verdana"/>
                <a:ea typeface="Verdana"/>
                <a:cs typeface="Verdana"/>
              </a:defRPr>
            </a:pPr>
            <a:endParaRPr lang="en-US"/>
          </a:p>
        </c:txPr>
        <c:crossAx val="241749136"/>
        <c:crosses val="autoZero"/>
        <c:auto val="1"/>
        <c:lblAlgn val="ctr"/>
        <c:lblOffset val="100"/>
        <c:noMultiLvlLbl val="0"/>
      </c:catAx>
      <c:valAx>
        <c:axId val="241749136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Verdana"/>
                <a:ea typeface="Verdana"/>
                <a:cs typeface="Verdana"/>
              </a:defRPr>
            </a:pPr>
            <a:endParaRPr lang="en-US"/>
          </a:p>
        </c:txPr>
        <c:crossAx val="241748352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1" workbookViewId="0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8225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304800</xdr:colOff>
      <xdr:row>0</xdr:row>
      <xdr:rowOff>0</xdr:rowOff>
    </xdr:from>
    <xdr:to>
      <xdr:col>5</xdr:col>
      <xdr:colOff>542972</xdr:colOff>
      <xdr:row>4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2418BC9-292D-4FCA-B9B0-3E6CA5E3CB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00575" y="0"/>
          <a:ext cx="1933622" cy="1390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2"/>
  <sheetViews>
    <sheetView tabSelected="1" view="pageBreakPreview" zoomScaleSheetLayoutView="100" workbookViewId="0">
      <pane ySplit="5" topLeftCell="A14" activePane="bottomLeft" state="frozen"/>
      <selection pane="bottomLeft" activeCell="C21" sqref="C21"/>
    </sheetView>
  </sheetViews>
  <sheetFormatPr defaultRowHeight="15" x14ac:dyDescent="0.2"/>
  <cols>
    <col min="1" max="1" width="4.44140625" customWidth="1"/>
    <col min="2" max="2" width="8.33203125" customWidth="1"/>
    <col min="3" max="3" width="37.33203125" customWidth="1"/>
    <col min="4" max="4" width="10.109375" customWidth="1"/>
    <col min="5" max="5" width="9.6640625" customWidth="1"/>
    <col min="6" max="6" width="9.33203125" customWidth="1"/>
    <col min="7" max="7" width="10.77734375" customWidth="1"/>
    <col min="8" max="8" width="9.21875" bestFit="1" customWidth="1"/>
    <col min="9" max="9" width="12.109375" customWidth="1"/>
    <col min="10" max="10" width="12.21875" customWidth="1"/>
  </cols>
  <sheetData>
    <row r="1" spans="1:11" ht="39.75" customHeight="1" x14ac:dyDescent="0.5">
      <c r="A1" s="59" t="s">
        <v>27</v>
      </c>
      <c r="B1" s="60"/>
      <c r="C1" s="60"/>
      <c r="D1" s="67"/>
      <c r="E1" s="67"/>
      <c r="F1" s="68"/>
      <c r="G1" s="61" t="s">
        <v>24</v>
      </c>
      <c r="H1" s="70"/>
      <c r="I1" s="70"/>
      <c r="J1" s="70"/>
      <c r="K1" s="70"/>
    </row>
    <row r="2" spans="1:11" ht="28.5" customHeight="1" x14ac:dyDescent="0.35">
      <c r="A2" s="62"/>
      <c r="B2" s="60"/>
      <c r="C2" s="60"/>
      <c r="D2" s="67"/>
      <c r="E2" s="67"/>
      <c r="F2" s="68"/>
      <c r="G2" s="71" t="s">
        <v>25</v>
      </c>
      <c r="H2" s="72"/>
      <c r="I2" s="72"/>
      <c r="J2" s="72"/>
      <c r="K2" s="72"/>
    </row>
    <row r="3" spans="1:11" ht="22.5" customHeight="1" x14ac:dyDescent="0.3">
      <c r="A3" s="69" t="s">
        <v>28</v>
      </c>
      <c r="B3" s="60"/>
      <c r="C3" s="60"/>
      <c r="D3" s="67"/>
      <c r="E3" s="67"/>
      <c r="F3" s="68"/>
      <c r="G3" s="71"/>
      <c r="H3" s="72"/>
      <c r="I3" s="72"/>
      <c r="J3" s="72"/>
      <c r="K3" s="72"/>
    </row>
    <row r="4" spans="1:11" ht="18.75" x14ac:dyDescent="0.25">
      <c r="A4" s="60"/>
      <c r="B4" s="60"/>
      <c r="C4" s="63"/>
      <c r="D4" s="67"/>
      <c r="E4" s="67"/>
      <c r="F4" s="67"/>
      <c r="G4" s="64" t="s">
        <v>26</v>
      </c>
      <c r="H4" s="65"/>
      <c r="I4" s="66"/>
      <c r="J4" s="66"/>
      <c r="K4" s="58"/>
    </row>
    <row r="5" spans="1:11" s="45" customFormat="1" ht="30.75" customHeight="1" thickBot="1" x14ac:dyDescent="0.3">
      <c r="A5" s="38" t="s">
        <v>3</v>
      </c>
      <c r="B5" s="39" t="s">
        <v>12</v>
      </c>
      <c r="C5" s="40" t="s">
        <v>0</v>
      </c>
      <c r="D5" s="40" t="s">
        <v>4</v>
      </c>
      <c r="E5" s="41" t="s">
        <v>5</v>
      </c>
      <c r="F5" s="41" t="s">
        <v>6</v>
      </c>
      <c r="G5" s="41" t="s">
        <v>7</v>
      </c>
      <c r="H5" s="40" t="s">
        <v>1</v>
      </c>
      <c r="I5" s="42" t="s">
        <v>8</v>
      </c>
      <c r="J5" s="43" t="s">
        <v>9</v>
      </c>
      <c r="K5" s="44"/>
    </row>
    <row r="6" spans="1:11" ht="25.5" customHeight="1" thickBot="1" x14ac:dyDescent="0.3">
      <c r="A6" s="23"/>
      <c r="B6" s="6"/>
      <c r="C6" s="6"/>
      <c r="D6" s="6"/>
      <c r="E6" s="6"/>
      <c r="F6" s="6"/>
      <c r="G6" s="6"/>
      <c r="H6" s="7"/>
      <c r="I6" s="6"/>
      <c r="J6" s="11"/>
    </row>
    <row r="7" spans="1:11" s="45" customFormat="1" ht="16.5" thickBot="1" x14ac:dyDescent="0.3">
      <c r="A7" s="46" t="str">
        <f>IF(F7&lt;&gt;"",1+MAX(#REF!),"")</f>
        <v/>
      </c>
      <c r="B7" s="47"/>
      <c r="C7" s="48" t="s">
        <v>22</v>
      </c>
      <c r="D7" s="49"/>
      <c r="E7" s="49"/>
      <c r="F7" s="49"/>
      <c r="G7" s="49"/>
      <c r="H7" s="49"/>
      <c r="I7" s="49"/>
      <c r="J7" s="50">
        <f>SUM(I9:I16)</f>
        <v>772151.05</v>
      </c>
    </row>
    <row r="8" spans="1:11" ht="15.75" x14ac:dyDescent="0.25">
      <c r="A8" s="28" t="str">
        <f>IF(F8&lt;&gt;"",1+MAX($A$7:A7),"")</f>
        <v/>
      </c>
      <c r="B8" s="6"/>
      <c r="C8" s="37"/>
      <c r="D8" s="25"/>
      <c r="E8" s="8"/>
      <c r="F8" s="25"/>
      <c r="G8" s="26"/>
      <c r="H8" s="9"/>
      <c r="I8" s="10"/>
      <c r="J8" s="11"/>
    </row>
    <row r="9" spans="1:11" ht="30" x14ac:dyDescent="0.25">
      <c r="A9" s="28">
        <f>IF(F9&lt;&gt;"",1+MAX($A$7:A8),"")</f>
        <v>1</v>
      </c>
      <c r="B9" s="6"/>
      <c r="C9" s="27" t="s">
        <v>15</v>
      </c>
      <c r="D9" s="25">
        <f>22983+12400*3</f>
        <v>60183</v>
      </c>
      <c r="E9" s="8">
        <v>0.1</v>
      </c>
      <c r="F9" s="25">
        <f t="shared" ref="F9" si="0">D9*(1+E9)</f>
        <v>66201.3</v>
      </c>
      <c r="G9" s="26" t="s">
        <v>13</v>
      </c>
      <c r="H9" s="9">
        <v>2.5</v>
      </c>
      <c r="I9" s="10">
        <f t="shared" ref="I9" si="1">H9*F9</f>
        <v>165503.25</v>
      </c>
      <c r="J9" s="11"/>
    </row>
    <row r="10" spans="1:11" ht="30" x14ac:dyDescent="0.25">
      <c r="A10" s="28">
        <f>IF(F10&lt;&gt;"",1+MAX($A$7:A9),"")</f>
        <v>2</v>
      </c>
      <c r="B10" s="6"/>
      <c r="C10" s="36" t="s">
        <v>16</v>
      </c>
      <c r="D10" s="25">
        <v>117230</v>
      </c>
      <c r="E10" s="8">
        <v>0.1</v>
      </c>
      <c r="F10" s="25">
        <f t="shared" ref="F10" si="2">D10*(1+E10)</f>
        <v>128953.00000000001</v>
      </c>
      <c r="G10" s="26" t="s">
        <v>13</v>
      </c>
      <c r="H10" s="9">
        <v>2.5</v>
      </c>
      <c r="I10" s="10">
        <f t="shared" ref="I10" si="3">H10*F10</f>
        <v>322382.50000000006</v>
      </c>
      <c r="J10" s="11"/>
    </row>
    <row r="11" spans="1:11" ht="30" x14ac:dyDescent="0.25">
      <c r="A11" s="28">
        <f>IF(F11&lt;&gt;"",1+MAX($A$7:A10),"")</f>
        <v>3</v>
      </c>
      <c r="B11" s="6"/>
      <c r="C11" s="36" t="s">
        <v>17</v>
      </c>
      <c r="D11" s="25">
        <v>1375</v>
      </c>
      <c r="E11" s="8">
        <v>0.1</v>
      </c>
      <c r="F11" s="25">
        <f t="shared" ref="F11:F15" si="4">D11*(1+E11)</f>
        <v>1512.5000000000002</v>
      </c>
      <c r="G11" s="26" t="s">
        <v>13</v>
      </c>
      <c r="H11" s="9">
        <v>2.5</v>
      </c>
      <c r="I11" s="10">
        <f t="shared" ref="I11:I15" si="5">H11*F11</f>
        <v>3781.2500000000005</v>
      </c>
      <c r="J11" s="11"/>
    </row>
    <row r="12" spans="1:11" ht="30" x14ac:dyDescent="0.25">
      <c r="A12" s="28">
        <f>IF(F12&lt;&gt;"",1+MAX($A$7:A11),"")</f>
        <v>4</v>
      </c>
      <c r="B12" s="6"/>
      <c r="C12" s="36" t="s">
        <v>18</v>
      </c>
      <c r="D12" s="25">
        <v>1056</v>
      </c>
      <c r="E12" s="8">
        <v>0.1</v>
      </c>
      <c r="F12" s="25">
        <f t="shared" si="4"/>
        <v>1161.6000000000001</v>
      </c>
      <c r="G12" s="26" t="s">
        <v>13</v>
      </c>
      <c r="H12" s="9">
        <v>2.5</v>
      </c>
      <c r="I12" s="10">
        <f t="shared" si="5"/>
        <v>2904.0000000000005</v>
      </c>
      <c r="J12" s="11"/>
    </row>
    <row r="13" spans="1:11" ht="30" x14ac:dyDescent="0.25">
      <c r="A13" s="28">
        <f>IF(F13&lt;&gt;"",1+MAX($A$7:A12),"")</f>
        <v>5</v>
      </c>
      <c r="B13" s="6"/>
      <c r="C13" s="36" t="s">
        <v>19</v>
      </c>
      <c r="D13" s="25">
        <v>660</v>
      </c>
      <c r="E13" s="8">
        <v>0.1</v>
      </c>
      <c r="F13" s="25">
        <f t="shared" si="4"/>
        <v>726.00000000000011</v>
      </c>
      <c r="G13" s="26" t="s">
        <v>13</v>
      </c>
      <c r="H13" s="9">
        <v>2.5</v>
      </c>
      <c r="I13" s="10">
        <f t="shared" si="5"/>
        <v>1815.0000000000002</v>
      </c>
      <c r="J13" s="11"/>
    </row>
    <row r="14" spans="1:11" ht="30" x14ac:dyDescent="0.25">
      <c r="A14" s="28">
        <f>IF(F14&lt;&gt;"",1+MAX($A$7:A13),"")</f>
        <v>6</v>
      </c>
      <c r="B14" s="6"/>
      <c r="C14" s="36" t="s">
        <v>20</v>
      </c>
      <c r="D14" s="25">
        <v>671</v>
      </c>
      <c r="E14" s="8">
        <v>0.1</v>
      </c>
      <c r="F14" s="25">
        <f t="shared" si="4"/>
        <v>738.1</v>
      </c>
      <c r="G14" s="26" t="s">
        <v>13</v>
      </c>
      <c r="H14" s="9">
        <v>2.5</v>
      </c>
      <c r="I14" s="10">
        <f t="shared" si="5"/>
        <v>1845.25</v>
      </c>
      <c r="J14" s="11"/>
    </row>
    <row r="15" spans="1:11" ht="45" x14ac:dyDescent="0.25">
      <c r="A15" s="28">
        <f>IF(F15&lt;&gt;"",1+MAX($A$7:A14),"")</f>
        <v>7</v>
      </c>
      <c r="B15" s="6"/>
      <c r="C15" s="36" t="s">
        <v>21</v>
      </c>
      <c r="D15" s="25">
        <v>88935</v>
      </c>
      <c r="E15" s="8">
        <v>0.1</v>
      </c>
      <c r="F15" s="25">
        <f t="shared" si="4"/>
        <v>97828.500000000015</v>
      </c>
      <c r="G15" s="26" t="s">
        <v>13</v>
      </c>
      <c r="H15" s="9">
        <v>2.8</v>
      </c>
      <c r="I15" s="10">
        <f t="shared" si="5"/>
        <v>273919.80000000005</v>
      </c>
      <c r="J15" s="11"/>
    </row>
    <row r="16" spans="1:11" ht="15.75" x14ac:dyDescent="0.25">
      <c r="A16" s="28"/>
      <c r="B16" s="6"/>
      <c r="C16" s="36"/>
      <c r="D16" s="25"/>
      <c r="E16" s="8"/>
      <c r="F16" s="25"/>
      <c r="G16" s="26"/>
      <c r="H16" s="9"/>
      <c r="I16" s="10"/>
      <c r="J16" s="11"/>
    </row>
    <row r="17" spans="1:10" ht="16.5" thickBot="1" x14ac:dyDescent="0.3">
      <c r="A17" s="24"/>
      <c r="B17" s="14"/>
      <c r="C17" s="15"/>
      <c r="D17" s="16"/>
      <c r="E17" s="17"/>
      <c r="F17" s="18"/>
      <c r="G17" s="19"/>
      <c r="H17" s="20"/>
      <c r="I17" s="21"/>
      <c r="J17" s="22"/>
    </row>
    <row r="18" spans="1:10" ht="16.5" thickBot="1" x14ac:dyDescent="0.25">
      <c r="A18" s="51" t="s">
        <v>2</v>
      </c>
      <c r="B18" s="52"/>
      <c r="C18" s="52"/>
      <c r="D18" s="53"/>
      <c r="E18" s="53"/>
      <c r="F18" s="53"/>
      <c r="G18" s="54"/>
      <c r="H18" s="52"/>
      <c r="I18" s="55">
        <f>SUM(I6:I17)</f>
        <v>772151.05</v>
      </c>
      <c r="J18" s="56">
        <f>SUM(J6:J17)</f>
        <v>772151.05</v>
      </c>
    </row>
    <row r="19" spans="1:10" ht="16.5" thickBot="1" x14ac:dyDescent="0.25">
      <c r="A19" s="51" t="s">
        <v>11</v>
      </c>
      <c r="B19" s="52"/>
      <c r="C19" s="52"/>
      <c r="D19" s="53"/>
      <c r="E19" s="53"/>
      <c r="F19" s="53"/>
      <c r="G19" s="54"/>
      <c r="H19" s="57">
        <v>0.25</v>
      </c>
      <c r="I19" s="55">
        <f>H19*I18</f>
        <v>193037.76250000001</v>
      </c>
      <c r="J19" s="56">
        <f>H19*J18</f>
        <v>193037.76250000001</v>
      </c>
    </row>
    <row r="20" spans="1:10" ht="16.5" thickBot="1" x14ac:dyDescent="0.25">
      <c r="A20" s="51" t="s">
        <v>10</v>
      </c>
      <c r="B20" s="52"/>
      <c r="C20" s="52"/>
      <c r="D20" s="53"/>
      <c r="E20" s="53"/>
      <c r="F20" s="53"/>
      <c r="G20" s="54"/>
      <c r="H20" s="52"/>
      <c r="I20" s="55">
        <f>SUM(I18:I19)</f>
        <v>965188.8125</v>
      </c>
      <c r="J20" s="56">
        <f>SUM(J18:J19)</f>
        <v>965188.8125</v>
      </c>
    </row>
    <row r="21" spans="1:10" ht="16.5" thickBot="1" x14ac:dyDescent="0.25">
      <c r="A21" s="12"/>
      <c r="B21" s="1"/>
      <c r="C21" s="5" t="s">
        <v>14</v>
      </c>
      <c r="D21" s="2"/>
      <c r="E21" s="2"/>
      <c r="F21" s="2"/>
      <c r="G21" s="3"/>
      <c r="H21" s="1"/>
      <c r="I21" s="4"/>
      <c r="J21" s="13"/>
    </row>
    <row r="22" spans="1:10" ht="15.75" x14ac:dyDescent="0.2">
      <c r="A22" s="29"/>
      <c r="B22" s="30"/>
      <c r="C22" s="31" t="s">
        <v>23</v>
      </c>
      <c r="D22" s="32"/>
      <c r="E22" s="32"/>
      <c r="F22" s="32"/>
      <c r="G22" s="33"/>
      <c r="H22" s="30"/>
      <c r="I22" s="34"/>
      <c r="J22" s="35"/>
    </row>
  </sheetData>
  <mergeCells count="3">
    <mergeCell ref="H1:K1"/>
    <mergeCell ref="G2:G3"/>
    <mergeCell ref="H2:K3"/>
  </mergeCells>
  <printOptions horizontalCentered="1"/>
  <pageMargins left="0.7" right="0.7" top="0.75" bottom="0.75" header="0.3" footer="0.3"/>
  <pageSetup scale="6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DETAILED ESTIMATE </vt:lpstr>
      <vt:lpstr>Chart1</vt:lpstr>
      <vt:lpstr>'DETAILED ESTIMATE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ESTIMATORR</dc:creator>
  <cp:lastModifiedBy>Baqar Husaini</cp:lastModifiedBy>
  <cp:lastPrinted>2016-02-26T01:21:53Z</cp:lastPrinted>
  <dcterms:created xsi:type="dcterms:W3CDTF">2004-05-05T14:08:18Z</dcterms:created>
  <dcterms:modified xsi:type="dcterms:W3CDTF">2024-12-05T17:41:34Z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</Properties>
</file>